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8760" tabRatio="947" firstSheet="1" activeTab="1"/>
  </bookViews>
  <sheets>
    <sheet name="目录" sheetId="1" r:id="rId1"/>
    <sheet name="1.一般公共预算收支总表" sheetId="2" r:id="rId2"/>
    <sheet name="2.一般公共预算收入决算表" sheetId="3" r:id="rId3"/>
    <sheet name="3.一般公共预算支出决算表" sheetId="4" r:id="rId4"/>
    <sheet name="4.一般公共预算本级支出决算表" sheetId="5" r:id="rId5"/>
    <sheet name="5.一般公共预算本级基本支出决算表" sheetId="6" r:id="rId6"/>
    <sheet name="6.一般公共预算转移性收支决算表" sheetId="23" r:id="rId7"/>
    <sheet name="7.一般公共预算税收返还和转移支付决算表" sheetId="7" r:id="rId8"/>
    <sheet name="8.专项转移支付分地区分项目公开表" sheetId="8" r:id="rId9"/>
    <sheet name="9.政府性基金收入决算表" sheetId="22" r:id="rId10"/>
    <sheet name="10.政府性基金支出决算表" sheetId="11" r:id="rId11"/>
    <sheet name="11.本级政府性基金支出决算表 " sheetId="12" r:id="rId12"/>
    <sheet name="12.政府性基金转移支付决算表" sheetId="13" r:id="rId13"/>
    <sheet name="13.专项转移支付分地区分项目公开表 " sheetId="21" r:id="rId14"/>
    <sheet name="14.政府债务限额和余额情况决算表" sheetId="14" r:id="rId15"/>
    <sheet name="15.国有资本经营收入决算表" sheetId="15" r:id="rId16"/>
    <sheet name="16.国有资本经营支出决算表" sheetId="16" r:id="rId17"/>
    <sheet name="17.本级国有资本经营预算支出决算表" sheetId="17" r:id="rId18"/>
    <sheet name="18.国有资本经营预算转移支付表" sheetId="18" r:id="rId19"/>
    <sheet name="19.社会保险基金收入决算表" sheetId="19" r:id="rId20"/>
    <sheet name="20.社会保险基金支出决算表 " sheetId="20" r:id="rId21"/>
    <sheet name="21.地方政府一般债券使用情况表" sheetId="24" r:id="rId22"/>
    <sheet name="22.地方政府专项债券使用情况表" sheetId="25" r:id="rId23"/>
    <sheet name="23.地方政府债务发行及还本付息情况表" sheetId="26" r:id="rId24"/>
    <sheet name="24一般公共预算财政拨款“三公”经费支出决算表" sheetId="27" r:id="rId25"/>
  </sheets>
  <externalReferences>
    <externalReference r:id="rId26"/>
  </externalReferences>
  <definedNames>
    <definedName name="_xlnm._FilterDatabase" localSheetId="22" hidden="1">'22.地方政府专项债券使用情况表'!$B$4:$J$11</definedName>
    <definedName name="_xlnm._FilterDatabase" localSheetId="23" hidden="1">'23.地方政府债务发行及还本付息情况表'!$B$1:$C$30</definedName>
    <definedName name="_xlnm._FilterDatabase" localSheetId="21" hidden="1">'21.地方政府一般债券使用情况表'!$B$4:$L$15</definedName>
  </definedNames>
  <calcPr calcId="144525" concurrentCalc="0"/>
</workbook>
</file>

<file path=xl/sharedStrings.xml><?xml version="1.0" encoding="utf-8"?>
<sst xmlns="http://schemas.openxmlformats.org/spreadsheetml/2006/main" count="4842" uniqueCount="2464">
  <si>
    <t>2021年政府决算公开表目录</t>
  </si>
  <si>
    <t xml:space="preserve">                  1.一般公共预算收支总表</t>
  </si>
  <si>
    <t xml:space="preserve">                  2.一般公共预算收入决算表</t>
  </si>
  <si>
    <t xml:space="preserve">                  3.一般公共预算支出决算表</t>
  </si>
  <si>
    <t xml:space="preserve">                  4.一般公共预算本级支出决算表</t>
  </si>
  <si>
    <t xml:space="preserve">                  5.一般公共预算本级基本支出决算表</t>
  </si>
  <si>
    <t xml:space="preserve">                  6.一般公共预算转移性收支决算表</t>
  </si>
  <si>
    <t xml:space="preserve">                  7.一般公共预算税收返还和转移支付决算表</t>
  </si>
  <si>
    <t xml:space="preserve">                  8.专项转移支付分地区分项目公开表</t>
  </si>
  <si>
    <t xml:space="preserve">                  9.政府性基金收入决算表</t>
  </si>
  <si>
    <t xml:space="preserve">                  10.政府性基金支出决算表</t>
  </si>
  <si>
    <t xml:space="preserve">                  11.本级政府性基金支出决算表</t>
  </si>
  <si>
    <t xml:space="preserve">                  12.政府性基金转移支付决算表</t>
  </si>
  <si>
    <t xml:space="preserve">                  13.政府性基金转移支付预算分地区公开表</t>
  </si>
  <si>
    <t xml:space="preserve">                  14.政府债务限额和余额情况决算表</t>
  </si>
  <si>
    <t xml:space="preserve">                  15.国有资本经营收入决算表</t>
  </si>
  <si>
    <t xml:space="preserve">                  16.国有资本经营支出决算表</t>
  </si>
  <si>
    <t xml:space="preserve">                  17.本级国有资本经营支出决算表</t>
  </si>
  <si>
    <t xml:space="preserve">                  18.国有资本经营预算转移支付表</t>
  </si>
  <si>
    <t xml:space="preserve">                  19.社会保险基金收入决算表</t>
  </si>
  <si>
    <t xml:space="preserve">                  20.社会保险基金支出决算表</t>
  </si>
  <si>
    <r>
      <rPr>
        <b/>
        <sz val="11"/>
        <rFont val="宋体"/>
        <charset val="134"/>
      </rPr>
      <t xml:space="preserve">                  21.</t>
    </r>
    <r>
      <rPr>
        <b/>
        <sz val="10"/>
        <rFont val="宋体"/>
        <charset val="134"/>
      </rPr>
      <t>地方政府一般债券使用情况表</t>
    </r>
  </si>
  <si>
    <r>
      <rPr>
        <b/>
        <sz val="11"/>
        <rFont val="宋体"/>
        <charset val="134"/>
      </rPr>
      <t xml:space="preserve">                  22.</t>
    </r>
    <r>
      <rPr>
        <b/>
        <sz val="10"/>
        <rFont val="宋体"/>
        <charset val="134"/>
      </rPr>
      <t>地方政府专项债券使用情况表</t>
    </r>
  </si>
  <si>
    <t xml:space="preserve">                  23.地方政府债务发行及还本付息情况表</t>
  </si>
  <si>
    <r>
      <rPr>
        <b/>
        <sz val="11"/>
        <rFont val="宋体"/>
        <charset val="134"/>
      </rPr>
      <t xml:space="preserve">                  24</t>
    </r>
    <r>
      <rPr>
        <b/>
        <sz val="10"/>
        <rFont val="宋体"/>
        <charset val="134"/>
      </rPr>
      <t>一般公共预算财政拨款</t>
    </r>
    <r>
      <rPr>
        <b/>
        <sz val="10"/>
        <rFont val="Arial"/>
        <charset val="0"/>
      </rPr>
      <t>“</t>
    </r>
    <r>
      <rPr>
        <b/>
        <sz val="10"/>
        <rFont val="宋体"/>
        <charset val="134"/>
      </rPr>
      <t>三公</t>
    </r>
    <r>
      <rPr>
        <b/>
        <sz val="10"/>
        <rFont val="Arial"/>
        <charset val="0"/>
      </rPr>
      <t>”</t>
    </r>
    <r>
      <rPr>
        <b/>
        <sz val="10"/>
        <rFont val="宋体"/>
        <charset val="134"/>
      </rPr>
      <t>经费支出决算表</t>
    </r>
  </si>
  <si>
    <t>2021年度会同县一般公共预算收支总表</t>
  </si>
  <si>
    <t>决算01表</t>
  </si>
  <si>
    <t>单位:万元</t>
  </si>
  <si>
    <t>预算科目</t>
  </si>
  <si>
    <t>预算数</t>
  </si>
  <si>
    <t>调整预算数</t>
  </si>
  <si>
    <t>决算数</t>
  </si>
  <si>
    <t>完成预算%</t>
  </si>
  <si>
    <t>上年决算</t>
  </si>
  <si>
    <t>比上年增长%</t>
  </si>
  <si>
    <t>一、税收收入</t>
  </si>
  <si>
    <t>一、一般公共服务支出</t>
  </si>
  <si>
    <t xml:space="preserve">    增值税</t>
  </si>
  <si>
    <t>二、外交支出</t>
  </si>
  <si>
    <t xml:space="preserve">    企业所得税</t>
  </si>
  <si>
    <t>三、国防支出</t>
  </si>
  <si>
    <t xml:space="preserve">    个人所得税</t>
  </si>
  <si>
    <t>四、公共安全支出</t>
  </si>
  <si>
    <t xml:space="preserve">    资源税</t>
  </si>
  <si>
    <t>五、教育支出</t>
  </si>
  <si>
    <t xml:space="preserve">    城市维护建设税</t>
  </si>
  <si>
    <t>六、科学技术支出</t>
  </si>
  <si>
    <t xml:space="preserve">    房产税</t>
  </si>
  <si>
    <t>七、文化旅游体育与传媒支出</t>
  </si>
  <si>
    <t xml:space="preserve">    印花税</t>
  </si>
  <si>
    <t>八、社会保障和就业支出</t>
  </si>
  <si>
    <t xml:space="preserve">    城镇土地使用税</t>
  </si>
  <si>
    <t>九、卫生健康支出</t>
  </si>
  <si>
    <t xml:space="preserve">    土地增值税</t>
  </si>
  <si>
    <t>十、节能环保支出</t>
  </si>
  <si>
    <t xml:space="preserve">    车船税</t>
  </si>
  <si>
    <t>十一、城乡社区支出</t>
  </si>
  <si>
    <t xml:space="preserve">    耕地占用税</t>
  </si>
  <si>
    <t>十二、农林水支出</t>
  </si>
  <si>
    <t xml:space="preserve">    契税</t>
  </si>
  <si>
    <t>十三、交通运输支出</t>
  </si>
  <si>
    <t xml:space="preserve">    烟叶税</t>
  </si>
  <si>
    <t>十四、资源勘探工业信息等支出</t>
  </si>
  <si>
    <t xml:space="preserve">    环境保护税</t>
  </si>
  <si>
    <t>十五、商业服务业等支出</t>
  </si>
  <si>
    <t xml:space="preserve">    其他税收收入</t>
  </si>
  <si>
    <t>十六、金融支出</t>
  </si>
  <si>
    <t>二、非税收入</t>
  </si>
  <si>
    <t>十七、援助其他地区支出</t>
  </si>
  <si>
    <t xml:space="preserve">    专项收入</t>
  </si>
  <si>
    <t>十八、自然资源海洋气象等支出</t>
  </si>
  <si>
    <t xml:space="preserve">    行政事业性收费收入</t>
  </si>
  <si>
    <t>十九、住房保障支出</t>
  </si>
  <si>
    <t xml:space="preserve">    罚没收入</t>
  </si>
  <si>
    <t>二十、粮油物资储备支出</t>
  </si>
  <si>
    <t xml:space="preserve">    国有资本经营收入</t>
  </si>
  <si>
    <t>二十一、灾害防治及应急管理支出</t>
  </si>
  <si>
    <t xml:space="preserve">    国有资源(资产)有偿使用收入</t>
  </si>
  <si>
    <t>二十二、预备费</t>
  </si>
  <si>
    <t xml:space="preserve">    其他收入</t>
  </si>
  <si>
    <t>二十三、其他支出</t>
  </si>
  <si>
    <t>二十四、债务付息支出</t>
  </si>
  <si>
    <t>二十五、债务发行费用支出</t>
  </si>
  <si>
    <t>本 年 收 入 合 计</t>
  </si>
  <si>
    <t>本 年 支 出 合 计</t>
  </si>
  <si>
    <t>2021年度会同县一般公共预算收入决算表</t>
  </si>
  <si>
    <t>决算2表</t>
  </si>
  <si>
    <t>税收收入</t>
  </si>
  <si>
    <t xml:space="preserve">    国有文教企业所得税</t>
  </si>
  <si>
    <t xml:space="preserve">      港澳台和外商投资企业分支机构汇算清缴所得税</t>
  </si>
  <si>
    <t xml:space="preserve">  增值税</t>
  </si>
  <si>
    <t xml:space="preserve">      国有电影企业所得税</t>
  </si>
  <si>
    <t xml:space="preserve">      其他企业分支机构汇算清缴所得税</t>
  </si>
  <si>
    <t xml:space="preserve">    国内增值税</t>
  </si>
  <si>
    <t xml:space="preserve">      国有出版企业所得税</t>
  </si>
  <si>
    <t xml:space="preserve">    企业所得税税款滞纳金、罚款、加收利息收入</t>
  </si>
  <si>
    <t xml:space="preserve">      国有企业增值税</t>
  </si>
  <si>
    <t xml:space="preserve">      其他国有文教企业所得税</t>
  </si>
  <si>
    <t xml:space="preserve">      内资企业所得税税款滞纳金、罚款、加收利息收入</t>
  </si>
  <si>
    <t xml:space="preserve">      集体企业增值税</t>
  </si>
  <si>
    <t xml:space="preserve">    国有水产企业所得税</t>
  </si>
  <si>
    <t xml:space="preserve">      港澳台和外商投资企业所得税税款滞纳金、罚款、加收利息收入</t>
  </si>
  <si>
    <t xml:space="preserve">      股份制企业增值税</t>
  </si>
  <si>
    <t xml:space="preserve">    国有森林工业企业所得税</t>
  </si>
  <si>
    <t xml:space="preserve">  企业所得税退税</t>
  </si>
  <si>
    <t xml:space="preserve">      联营企业增值税</t>
  </si>
  <si>
    <t xml:space="preserve">    国有电信企业所得税</t>
  </si>
  <si>
    <t xml:space="preserve">    国有冶金工业所得税退税</t>
  </si>
  <si>
    <t xml:space="preserve">      港澳台和外商投资企业增值税</t>
  </si>
  <si>
    <t xml:space="preserve">    国有农垦企业所得税</t>
  </si>
  <si>
    <t xml:space="preserve">    国有有色金属工业所得税退税</t>
  </si>
  <si>
    <t xml:space="preserve">      私营企业增值税</t>
  </si>
  <si>
    <t xml:space="preserve">    其他国有企业所得税</t>
  </si>
  <si>
    <t xml:space="preserve">    国有煤炭工业所得税退税</t>
  </si>
  <si>
    <t xml:space="preserve">      中国国家铁路集团有限公司改征增值税收入</t>
  </si>
  <si>
    <t xml:space="preserve">    集体企业所得税</t>
  </si>
  <si>
    <t xml:space="preserve">    国有电力工业所得税退税</t>
  </si>
  <si>
    <t xml:space="preserve">      其他增值税</t>
  </si>
  <si>
    <t xml:space="preserve">    股份制企业所得税</t>
  </si>
  <si>
    <t xml:space="preserve">    国有石油和化学工业所得税退税</t>
  </si>
  <si>
    <t xml:space="preserve">      增值税税款滞纳金、罚款收入</t>
  </si>
  <si>
    <t xml:space="preserve">      跨省合资铁路企业所得税</t>
  </si>
  <si>
    <t xml:space="preserve">    国有机械工业所得税退税</t>
  </si>
  <si>
    <t xml:space="preserve">      残疾人就业增值税退税</t>
  </si>
  <si>
    <t xml:space="preserve">      其他股份制企业所得税</t>
  </si>
  <si>
    <t xml:space="preserve">    国有汽车工业所得税退税</t>
  </si>
  <si>
    <t xml:space="preserve">      软件增值税退税</t>
  </si>
  <si>
    <t xml:space="preserve">    联营企业所得税</t>
  </si>
  <si>
    <t xml:space="preserve">    国有核工业所得税退税</t>
  </si>
  <si>
    <t xml:space="preserve">      宣传文化单位增值税退税</t>
  </si>
  <si>
    <t xml:space="preserve">    港澳台和外商投资企业所得税</t>
  </si>
  <si>
    <t xml:space="preserve">    国有航空工业所得税退税</t>
  </si>
  <si>
    <t xml:space="preserve">      核电站增值税退税</t>
  </si>
  <si>
    <t xml:space="preserve">      其他港澳台和外商投资企业所得税</t>
  </si>
  <si>
    <t xml:space="preserve">    国有航天工业所得税退税</t>
  </si>
  <si>
    <t xml:space="preserve">      资源综合利用增值税退税</t>
  </si>
  <si>
    <t xml:space="preserve">    私营企业所得税</t>
  </si>
  <si>
    <t xml:space="preserve">    国有电子工业所得税退税</t>
  </si>
  <si>
    <t xml:space="preserve">      黄金增值税退税</t>
  </si>
  <si>
    <t xml:space="preserve">    其他企业所得税</t>
  </si>
  <si>
    <t xml:space="preserve">    国有兵器工业所得税退税</t>
  </si>
  <si>
    <t xml:space="preserve">      光伏发电增值税退税</t>
  </si>
  <si>
    <t xml:space="preserve">    分支机构预缴所得税</t>
  </si>
  <si>
    <t xml:space="preserve">    国有船舶工业所得税退税</t>
  </si>
  <si>
    <t xml:space="preserve">      风力发电增值税退税</t>
  </si>
  <si>
    <t xml:space="preserve">      国有企业分支机构预缴所得税</t>
  </si>
  <si>
    <t>、未在表格中找到该部分数据</t>
  </si>
  <si>
    <t xml:space="preserve">      管道运输增值税退税</t>
  </si>
  <si>
    <t xml:space="preserve">      股份制企业分支机构预缴所得税</t>
  </si>
  <si>
    <t xml:space="preserve">    国有烟草企业所得税退税</t>
  </si>
  <si>
    <t xml:space="preserve">      融资租赁增值税退税</t>
  </si>
  <si>
    <t xml:space="preserve">      港澳台和外商投资企业分支机构预缴所得税</t>
  </si>
  <si>
    <t xml:space="preserve">    国有纺织企业所得税退税</t>
  </si>
  <si>
    <t xml:space="preserve">      增值税留抵退税</t>
  </si>
  <si>
    <t xml:space="preserve">      其他企业分支机构预缴所得税</t>
  </si>
  <si>
    <t xml:space="preserve">    国有铁道企业所得税退税</t>
  </si>
  <si>
    <t xml:space="preserve">      增值税留抵退税省级调库</t>
  </si>
  <si>
    <t xml:space="preserve">    总机构预缴所得税</t>
  </si>
  <si>
    <t xml:space="preserve">    国有交通企业所得税退税</t>
  </si>
  <si>
    <t xml:space="preserve">      增值税留抵退税省级以下调库</t>
  </si>
  <si>
    <t xml:space="preserve">      国有企业总机构预缴所得税</t>
  </si>
  <si>
    <t xml:space="preserve">    国有民航企业所得税退税</t>
  </si>
  <si>
    <t xml:space="preserve">      其他增值税退税</t>
  </si>
  <si>
    <t xml:space="preserve">      股份制企业总机构预缴所得税</t>
  </si>
  <si>
    <t xml:space="preserve">    国有外贸企业所得税退税</t>
  </si>
  <si>
    <t xml:space="preserve">      免抵调增增值税</t>
  </si>
  <si>
    <t xml:space="preserve">      港澳台和外商投资企业总机构预缴所得税</t>
  </si>
  <si>
    <t xml:space="preserve">    国有银行所得税退税</t>
  </si>
  <si>
    <t xml:space="preserve">      成品油价格和税费改革增值税划出</t>
  </si>
  <si>
    <t xml:space="preserve">      其他企业总机构预缴所得税</t>
  </si>
  <si>
    <t xml:space="preserve">      其他国有银行所得税退税</t>
  </si>
  <si>
    <t xml:space="preserve">  企业所得税</t>
  </si>
  <si>
    <t xml:space="preserve">    总机构汇算清缴所得税</t>
  </si>
  <si>
    <t xml:space="preserve">    国有非银行金融企业所得税退税</t>
  </si>
  <si>
    <t xml:space="preserve">    国有冶金工业所得税</t>
  </si>
  <si>
    <t xml:space="preserve">      国有企业总机构汇算清缴所得税</t>
  </si>
  <si>
    <t xml:space="preserve">      其他国有非银行金融企业所得税退税</t>
  </si>
  <si>
    <t xml:space="preserve">    国有有色金属工业所得税</t>
  </si>
  <si>
    <t xml:space="preserve">      股份制企业总机构汇算清缴所得税</t>
  </si>
  <si>
    <t xml:space="preserve">    国有保险企业所得税退税</t>
  </si>
  <si>
    <t xml:space="preserve">    国有煤炭工业所得税</t>
  </si>
  <si>
    <t xml:space="preserve">      港澳台和外商投资企业总机构汇算清缴所得税</t>
  </si>
  <si>
    <t xml:space="preserve">    国有文教企业所得税退税</t>
  </si>
  <si>
    <t xml:space="preserve">    国有电力工业所得税</t>
  </si>
  <si>
    <t xml:space="preserve">      其他企业总机构汇算清缴所得税</t>
  </si>
  <si>
    <t xml:space="preserve">      国有电影企业所得税退税</t>
  </si>
  <si>
    <t xml:space="preserve">    国有石油和化学工业所得税</t>
  </si>
  <si>
    <t xml:space="preserve">    跨市县分支机构预缴所得税</t>
  </si>
  <si>
    <t xml:space="preserve">      国有出版企业所得税退税</t>
  </si>
  <si>
    <t xml:space="preserve">    国有机械工业所得税</t>
  </si>
  <si>
    <t xml:space="preserve">      其他国有文教企业所得税退税</t>
  </si>
  <si>
    <t xml:space="preserve">    国有汽车工业所得税</t>
  </si>
  <si>
    <t xml:space="preserve">    国有水产企业所得税退税</t>
  </si>
  <si>
    <t xml:space="preserve">    国有核工业所得税</t>
  </si>
  <si>
    <t xml:space="preserve">    国有森林工业企业所得税退税</t>
  </si>
  <si>
    <t xml:space="preserve">    国有航空工业所得税</t>
  </si>
  <si>
    <t xml:space="preserve">    国有电信企业所得税退税</t>
  </si>
  <si>
    <t xml:space="preserve">    国有航天工业所得税</t>
  </si>
  <si>
    <t xml:space="preserve">    跨市县总机构预缴所得税</t>
  </si>
  <si>
    <t xml:space="preserve">    其他国有企业所得税退税</t>
  </si>
  <si>
    <t xml:space="preserve">    国有电子工业所得税</t>
  </si>
  <si>
    <t xml:space="preserve">    集体企业所得税退税</t>
  </si>
  <si>
    <t xml:space="preserve">    国有兵器工业所得税</t>
  </si>
  <si>
    <t xml:space="preserve">    股份制企业所得税退税</t>
  </si>
  <si>
    <t xml:space="preserve">    国有船舶工业所得税</t>
  </si>
  <si>
    <t xml:space="preserve">      其他股份制企业所得税退税</t>
  </si>
  <si>
    <t xml:space="preserve">    国有建筑材料工业所得税</t>
  </si>
  <si>
    <t xml:space="preserve">    联营企业所得税退税</t>
  </si>
  <si>
    <t xml:space="preserve">    国有烟草企业所得税</t>
  </si>
  <si>
    <t xml:space="preserve">    跨市县总机构汇算清缴所得税</t>
  </si>
  <si>
    <t xml:space="preserve">    私营企业所得税退税</t>
  </si>
  <si>
    <t xml:space="preserve">    国有纺织企业所得税</t>
  </si>
  <si>
    <t xml:space="preserve">    跨省市总分机构企业所得税退税</t>
  </si>
  <si>
    <t xml:space="preserve">    国有铁道企业所得税</t>
  </si>
  <si>
    <t xml:space="preserve">      国有跨省市总分机构企业所得税退税</t>
  </si>
  <si>
    <t xml:space="preserve">      中国国家铁路集团有限公司集中缴纳的铁路运输企业所得税</t>
  </si>
  <si>
    <t xml:space="preserve">      股份制跨省市总分机构企业所得税退税</t>
  </si>
  <si>
    <t xml:space="preserve">      其他国有铁道企业所得税</t>
  </si>
  <si>
    <t xml:space="preserve">      港澳台和外商投资跨省市总分机构企业所得税退税</t>
  </si>
  <si>
    <t xml:space="preserve">    国有交通企业所得税</t>
  </si>
  <si>
    <t xml:space="preserve">    跨市县分支机构汇算清缴所得税</t>
  </si>
  <si>
    <t xml:space="preserve">      其他跨省市总分机构企业所得税退税</t>
  </si>
  <si>
    <t xml:space="preserve">    国有民航企业所得税</t>
  </si>
  <si>
    <t xml:space="preserve">      国有企业分支机构汇算清缴所得税</t>
  </si>
  <si>
    <t xml:space="preserve">    跨市县总分机构企业所得税退税</t>
  </si>
  <si>
    <t xml:space="preserve">    国有外贸企业所得税</t>
  </si>
  <si>
    <t xml:space="preserve">      股份制企业分支机构汇算清缴所得税</t>
  </si>
  <si>
    <t xml:space="preserve">      国有跨市县总分机构企业所得税退税</t>
  </si>
  <si>
    <t xml:space="preserve">    国有银行所得税</t>
  </si>
  <si>
    <t xml:space="preserve">      股份制跨市县总分机构企业所得税退税</t>
  </si>
  <si>
    <t xml:space="preserve">      其他国有银行所得税</t>
  </si>
  <si>
    <t xml:space="preserve">      港澳台和外商投资跨市县总分机构企业所得税退税</t>
  </si>
  <si>
    <t xml:space="preserve">    国有非银行金融企业所得税</t>
  </si>
  <si>
    <t xml:space="preserve">    分支机构汇算清缴所得税</t>
  </si>
  <si>
    <t xml:space="preserve">      其他跨市县总分机构企业所得税退税</t>
  </si>
  <si>
    <t xml:space="preserve">      其他国有非银行金融企业所得税</t>
  </si>
  <si>
    <t xml:space="preserve">    其他企业所得税退税</t>
  </si>
  <si>
    <t xml:space="preserve">    国有保险企业所得税</t>
  </si>
  <si>
    <t xml:space="preserve">  个人所得税(款)</t>
  </si>
  <si>
    <t xml:space="preserve">    个人所得税(项)</t>
  </si>
  <si>
    <t xml:space="preserve">    耕地占用税(项)</t>
  </si>
  <si>
    <t xml:space="preserve">    司法行政事业性收费收入</t>
  </si>
  <si>
    <t xml:space="preserve">      储蓄存款利息所得税</t>
  </si>
  <si>
    <t xml:space="preserve">    耕地占用税退税</t>
  </si>
  <si>
    <t xml:space="preserve">      法律职业资格考试考务费</t>
  </si>
  <si>
    <t xml:space="preserve">      其他个人所得税</t>
  </si>
  <si>
    <t xml:space="preserve">    耕地占用税税款滞纳金、罚款收入</t>
  </si>
  <si>
    <t xml:space="preserve">      其他缴入国库的司法行政事业性收费</t>
  </si>
  <si>
    <t xml:space="preserve">    个人所得税综合所得汇算清缴退税</t>
  </si>
  <si>
    <t xml:space="preserve">  契税(款)</t>
  </si>
  <si>
    <t xml:space="preserve">    外交行政事业性收费收入</t>
  </si>
  <si>
    <t xml:space="preserve">    个人所得税代扣代缴手续费退库</t>
  </si>
  <si>
    <t xml:space="preserve">    契税(项)</t>
  </si>
  <si>
    <t xml:space="preserve">      认证费</t>
  </si>
  <si>
    <t xml:space="preserve">    个人所得税税款滞纳金、罚款、加收利息收入</t>
  </si>
  <si>
    <t xml:space="preserve">    契税税款滞纳金、罚款收入</t>
  </si>
  <si>
    <t xml:space="preserve">      签证费</t>
  </si>
  <si>
    <t xml:space="preserve">  资源税</t>
  </si>
  <si>
    <t xml:space="preserve">  烟叶税(款)</t>
  </si>
  <si>
    <t xml:space="preserve">      驻外使领馆收费</t>
  </si>
  <si>
    <t xml:space="preserve">    水资源税收入</t>
  </si>
  <si>
    <t xml:space="preserve">    烟叶税(项)</t>
  </si>
  <si>
    <t xml:space="preserve">      其他缴入国库的外交行政事业性收费</t>
  </si>
  <si>
    <t xml:space="preserve">    其他资源税</t>
  </si>
  <si>
    <t xml:space="preserve">    烟叶税税款滞纳金、罚款收入</t>
  </si>
  <si>
    <t xml:space="preserve">    商贸行政事业性收费收入</t>
  </si>
  <si>
    <t xml:space="preserve">    资源税税款滞纳金、罚款收入</t>
  </si>
  <si>
    <t xml:space="preserve">  环境保护税(款)</t>
  </si>
  <si>
    <t xml:space="preserve">      其他缴入国库的商贸行政事业性收费</t>
  </si>
  <si>
    <t xml:space="preserve">  城市维护建设税</t>
  </si>
  <si>
    <t xml:space="preserve">    环境保护税(项)</t>
  </si>
  <si>
    <t xml:space="preserve">    财政行政事业性收费收入</t>
  </si>
  <si>
    <t xml:space="preserve">    国有企业城市维护建设税</t>
  </si>
  <si>
    <t xml:space="preserve">    环境保护税税款滞纳金、罚款收入</t>
  </si>
  <si>
    <t xml:space="preserve">      考试考务费</t>
  </si>
  <si>
    <t xml:space="preserve">      中国国家铁路集团有限公司集中缴纳的铁路运输企业城市维护建设税</t>
  </si>
  <si>
    <t xml:space="preserve">  其他税收收入(款)</t>
  </si>
  <si>
    <t xml:space="preserve">      其他缴入国库的财政行政事业性收费</t>
  </si>
  <si>
    <t xml:space="preserve">      其他国有企业城市维护建设税</t>
  </si>
  <si>
    <t xml:space="preserve">    其他税收收入(项)</t>
  </si>
  <si>
    <t xml:space="preserve">    税务行政事业性收费收入</t>
  </si>
  <si>
    <t xml:space="preserve">    集体企业城市维护建设税</t>
  </si>
  <si>
    <t xml:space="preserve">    其他税收收入税款滞纳金、罚款收入</t>
  </si>
  <si>
    <t xml:space="preserve">      缴入国库的税务行政事业性收费</t>
  </si>
  <si>
    <t xml:space="preserve">    股份制企业城市维护建设税</t>
  </si>
  <si>
    <t>非税收入</t>
  </si>
  <si>
    <t xml:space="preserve">    审计行政事业性收费收入</t>
  </si>
  <si>
    <t xml:space="preserve">    联营企业城市维护建设税</t>
  </si>
  <si>
    <t xml:space="preserve">  专项收入</t>
  </si>
  <si>
    <t xml:space="preserve">    港澳台和外商投资企业城市维护建设税</t>
  </si>
  <si>
    <t xml:space="preserve">    教育费附加收入(项)</t>
  </si>
  <si>
    <t xml:space="preserve">      其他缴入国库的审计行政事业性收费</t>
  </si>
  <si>
    <t xml:space="preserve">    私营企业城市维护建设税</t>
  </si>
  <si>
    <t xml:space="preserve">      教育费附加收入(目)</t>
  </si>
  <si>
    <t xml:space="preserve">    科技行政事业性收费收入</t>
  </si>
  <si>
    <t xml:space="preserve">    其他城市维护建设税</t>
  </si>
  <si>
    <t xml:space="preserve">      成品油价格和税费改革教育费附加收入划出</t>
  </si>
  <si>
    <t xml:space="preserve">      其他缴入国库的科技行政事业性收费</t>
  </si>
  <si>
    <t xml:space="preserve">    城市维护建设税税款滞纳金、罚款收入</t>
  </si>
  <si>
    <t xml:space="preserve">      中国国家铁路集团有限公司集中缴纳的铁路运输企业教育费附加</t>
  </si>
  <si>
    <t xml:space="preserve">    保密行政事业性收费收入</t>
  </si>
  <si>
    <t xml:space="preserve">    成品油价格和税费改革城市维护建设税划出</t>
  </si>
  <si>
    <t xml:space="preserve">      教育费附加滞纳金、罚款收入</t>
  </si>
  <si>
    <t xml:space="preserve">      其他缴入国库的保密行政事业性收费</t>
  </si>
  <si>
    <t xml:space="preserve">  房产税</t>
  </si>
  <si>
    <t xml:space="preserve">    场外核应急准备收入</t>
  </si>
  <si>
    <t xml:space="preserve">    市场监管行政事业性收费收入</t>
  </si>
  <si>
    <t xml:space="preserve">    国有企业房产税</t>
  </si>
  <si>
    <t xml:space="preserve">    地方教育附加收入(项)</t>
  </si>
  <si>
    <t xml:space="preserve">      客运索道运营审查检验和定期检验费</t>
  </si>
  <si>
    <t xml:space="preserve">    集体企业房产税</t>
  </si>
  <si>
    <t xml:space="preserve">      地方教育附加收入(目)</t>
  </si>
  <si>
    <t xml:space="preserve">      压力管道安装审查检验和定期检验费</t>
  </si>
  <si>
    <t xml:space="preserve">    股份制企业房产税</t>
  </si>
  <si>
    <t xml:space="preserve">      地方教育附加滞纳金、罚款收入</t>
  </si>
  <si>
    <t xml:space="preserve">      压力管道元件制造审查检验费</t>
  </si>
  <si>
    <t xml:space="preserve">    联营企业房产税</t>
  </si>
  <si>
    <t xml:space="preserve">    文化事业建设费收入</t>
  </si>
  <si>
    <t xml:space="preserve">      特种劳动防护用品检验费</t>
  </si>
  <si>
    <t xml:space="preserve">    港澳台和外商投资企业房产税</t>
  </si>
  <si>
    <t xml:space="preserve">    残疾人就业保障金收入</t>
  </si>
  <si>
    <t xml:space="preserve">      一般劳动防护用品检验费</t>
  </si>
  <si>
    <t xml:space="preserve">    私营企业房产税</t>
  </si>
  <si>
    <t xml:space="preserve">    教育资金收入</t>
  </si>
  <si>
    <t xml:space="preserve">      锅炉、压力容器检验费</t>
  </si>
  <si>
    <t xml:space="preserve">    其他房产税</t>
  </si>
  <si>
    <t xml:space="preserve">    农田水利建设资金收入</t>
  </si>
  <si>
    <t xml:space="preserve">    房产税税款滞纳金、罚款收入</t>
  </si>
  <si>
    <t xml:space="preserve">    森林植被恢复费</t>
  </si>
  <si>
    <t xml:space="preserve">      特种设备检验检测费</t>
  </si>
  <si>
    <t xml:space="preserve">  印花税</t>
  </si>
  <si>
    <t xml:space="preserve">    水利建设专项收入</t>
  </si>
  <si>
    <t xml:space="preserve">      其他缴入国库的市场监管行政事业性收费</t>
  </si>
  <si>
    <t xml:space="preserve">    其他印花税</t>
  </si>
  <si>
    <t xml:space="preserve">    其他专项收入(项)</t>
  </si>
  <si>
    <t xml:space="preserve">    广播电视行政事业性收费收入</t>
  </si>
  <si>
    <t xml:space="preserve">    印花税税款滞纳金、罚款收入</t>
  </si>
  <si>
    <t xml:space="preserve">      广告收入</t>
  </si>
  <si>
    <t xml:space="preserve">  城镇土地使用税</t>
  </si>
  <si>
    <t xml:space="preserve">      其他专项收入(目)</t>
  </si>
  <si>
    <t xml:space="preserve">      其他缴入国库的广播电视行政事业性收费</t>
  </si>
  <si>
    <t xml:space="preserve">    国有企业城镇土地使用税</t>
  </si>
  <si>
    <t xml:space="preserve">  行政事业性收费收入</t>
  </si>
  <si>
    <t xml:space="preserve">    应急管理行政事业性收费收入</t>
  </si>
  <si>
    <t xml:space="preserve">    集体企业城镇土地使用税</t>
  </si>
  <si>
    <t xml:space="preserve">    公安行政事业性收费收入</t>
  </si>
  <si>
    <t xml:space="preserve">      缴入国库的应急管理行政事业性收费</t>
  </si>
  <si>
    <t xml:space="preserve">    股份制企业城镇土地使用税</t>
  </si>
  <si>
    <t xml:space="preserve">      外国人签证费</t>
  </si>
  <si>
    <t xml:space="preserve">    档案行政事业性收费收入</t>
  </si>
  <si>
    <t xml:space="preserve">    联营企业城镇土地使用税</t>
  </si>
  <si>
    <t xml:space="preserve">      外国人证件费</t>
  </si>
  <si>
    <t xml:space="preserve">      其他缴入国库的档案行政事业性收费</t>
  </si>
  <si>
    <t xml:space="preserve">    私营企业城镇土地使用税</t>
  </si>
  <si>
    <t xml:space="preserve">      公民出入境证件费</t>
  </si>
  <si>
    <t xml:space="preserve">    贸促会行政事业性收费收入</t>
  </si>
  <si>
    <t xml:space="preserve">    港澳台和外商投资企业城镇土地使用税</t>
  </si>
  <si>
    <t xml:space="preserve">      中国国籍申请手续费</t>
  </si>
  <si>
    <t xml:space="preserve">      其他缴入国库的贸促会行政事业性收费</t>
  </si>
  <si>
    <t xml:space="preserve">    其他城镇土地使用税</t>
  </si>
  <si>
    <t xml:space="preserve">      户籍管理证件工本费</t>
  </si>
  <si>
    <t xml:space="preserve">    人防办行政事业性收费收入</t>
  </si>
  <si>
    <t xml:space="preserve">    城镇土地使用税税款滞纳金、罚款收入</t>
  </si>
  <si>
    <t xml:space="preserve">      居民身份证工本费</t>
  </si>
  <si>
    <t xml:space="preserve">      防空地下室易地建设费</t>
  </si>
  <si>
    <t xml:space="preserve">  土地增值税</t>
  </si>
  <si>
    <t xml:space="preserve">      机动车号牌工本费</t>
  </si>
  <si>
    <t xml:space="preserve">      其他缴入国库的人防办行政事业性收费</t>
  </si>
  <si>
    <t xml:space="preserve">    国有企业土地增值税</t>
  </si>
  <si>
    <t xml:space="preserve">      机动车行驶证工本费</t>
  </si>
  <si>
    <t xml:space="preserve">    文化和旅游行政事业性收费收入</t>
  </si>
  <si>
    <t xml:space="preserve">    集体企业土地增值税</t>
  </si>
  <si>
    <t xml:space="preserve">      机动车登记证书工本费</t>
  </si>
  <si>
    <t xml:space="preserve">      导游人员资格考试费和等级考核费</t>
  </si>
  <si>
    <t xml:space="preserve">    股份制企业土地增值税</t>
  </si>
  <si>
    <t xml:space="preserve">      驾驶证工本费</t>
  </si>
  <si>
    <t xml:space="preserve">      其他缴入国库的文化和旅游行政事业性收费</t>
  </si>
  <si>
    <t xml:space="preserve">    联营企业土地增值税</t>
  </si>
  <si>
    <t xml:space="preserve">      驾驶许可考试费</t>
  </si>
  <si>
    <t xml:space="preserve">    教育行政事业性收费收入</t>
  </si>
  <si>
    <t xml:space="preserve">    港澳台和外商投资企业土地增值税</t>
  </si>
  <si>
    <t xml:space="preserve">      临时入境机动车号牌和行驶证工本费</t>
  </si>
  <si>
    <t xml:space="preserve">      普通话水平测试费</t>
  </si>
  <si>
    <t xml:space="preserve">    私营企业土地增值税</t>
  </si>
  <si>
    <t xml:space="preserve">      临时机动车驾驶证工本费</t>
  </si>
  <si>
    <t xml:space="preserve">      其他缴入国库的教育行政事业性收费</t>
  </si>
  <si>
    <t xml:space="preserve">    其他土地增值税</t>
  </si>
  <si>
    <t xml:space="preserve">      保安员资格考试费</t>
  </si>
  <si>
    <t xml:space="preserve">      公办幼儿园保育费</t>
  </si>
  <si>
    <t xml:space="preserve">    土地增值税税款滞纳金、罚款收入</t>
  </si>
  <si>
    <t xml:space="preserve">      消防职业技能鉴定考务考试费</t>
  </si>
  <si>
    <t xml:space="preserve">      公办幼儿园住宿费</t>
  </si>
  <si>
    <t xml:space="preserve">  车船税(款)</t>
  </si>
  <si>
    <t xml:space="preserve">      其他缴入国库的公安行政事业性收费</t>
  </si>
  <si>
    <t xml:space="preserve">    体育行政事业性收费收入</t>
  </si>
  <si>
    <t xml:space="preserve">    车船税(项)</t>
  </si>
  <si>
    <t xml:space="preserve">    法院行政事业性收费收入</t>
  </si>
  <si>
    <t xml:space="preserve">      体育特殊专业招生考务费</t>
  </si>
  <si>
    <t xml:space="preserve">    车船税税款滞纳金、罚款收入</t>
  </si>
  <si>
    <t xml:space="preserve">      诉讼费</t>
  </si>
  <si>
    <t xml:space="preserve">      外国团体来华登山注册费</t>
  </si>
  <si>
    <t xml:space="preserve">  耕地占用税(款)</t>
  </si>
  <si>
    <t xml:space="preserve">      其他缴入国库的法院行政事业性收费</t>
  </si>
  <si>
    <t xml:space="preserve">      其他缴入国库的体育行政事业性收费</t>
  </si>
  <si>
    <t xml:space="preserve">    发展与改革(物价)行政事业性收费收入</t>
  </si>
  <si>
    <t xml:space="preserve">      其他缴入国库的药品监管行政事业性收费</t>
  </si>
  <si>
    <t xml:space="preserve">      其他股利、股息收入</t>
  </si>
  <si>
    <t xml:space="preserve">      其他缴入国库的发展与改革(物价)行政事业性收费</t>
  </si>
  <si>
    <t xml:space="preserve">    民政行政事业性收费收入</t>
  </si>
  <si>
    <t xml:space="preserve">    产权转让收入</t>
  </si>
  <si>
    <t xml:space="preserve">    统计行政事业性收费收入</t>
  </si>
  <si>
    <t xml:space="preserve">      殡葬收费</t>
  </si>
  <si>
    <t xml:space="preserve">      其他产权转让收入</t>
  </si>
  <si>
    <t xml:space="preserve">      统计专业技术资格考试考务费</t>
  </si>
  <si>
    <t xml:space="preserve">      其他缴入国库的民政行政事业性收费</t>
  </si>
  <si>
    <t xml:space="preserve">    清算收入</t>
  </si>
  <si>
    <t xml:space="preserve">      其他缴入国库的统计行政事业性收费</t>
  </si>
  <si>
    <t xml:space="preserve">    人力资源和社会保障行政事业性收费收入</t>
  </si>
  <si>
    <t xml:space="preserve">      其他清算收入</t>
  </si>
  <si>
    <t xml:space="preserve">    自然资源行政事业性收费收入</t>
  </si>
  <si>
    <t xml:space="preserve">      职业技能鉴定考试考务费</t>
  </si>
  <si>
    <t xml:space="preserve">    国有资本经营收入退库</t>
  </si>
  <si>
    <t xml:space="preserve">      土地复垦费</t>
  </si>
  <si>
    <t xml:space="preserve">      专业技术人员职业资格考试考务费</t>
  </si>
  <si>
    <t xml:space="preserve">    国有企业计划亏损补贴</t>
  </si>
  <si>
    <t xml:space="preserve">      土地闲置费</t>
  </si>
  <si>
    <t xml:space="preserve">      其他缴入国库的人力资源和社会保障行政事业性收费</t>
  </si>
  <si>
    <t xml:space="preserve">      工业企业计划亏损补贴</t>
  </si>
  <si>
    <t xml:space="preserve">      耕地开垦费</t>
  </si>
  <si>
    <t xml:space="preserve">    仲裁委行政事业性收费收入</t>
  </si>
  <si>
    <t xml:space="preserve">      农业企业计划亏损补贴</t>
  </si>
  <si>
    <t xml:space="preserve">      不动产登记费</t>
  </si>
  <si>
    <t xml:space="preserve">      仲裁收费</t>
  </si>
  <si>
    <t xml:space="preserve">      其他国有企业计划亏损补贴</t>
  </si>
  <si>
    <t xml:space="preserve">      其他缴入国库的自然资源行政事业性收费</t>
  </si>
  <si>
    <t xml:space="preserve">      其他缴入国库的仲裁委行政事业性收费</t>
  </si>
  <si>
    <t xml:space="preserve">    其他国有资本经营收入</t>
  </si>
  <si>
    <t xml:space="preserve">    建设行政事业性收费收入</t>
  </si>
  <si>
    <t xml:space="preserve">    编办行政事业性收费收入</t>
  </si>
  <si>
    <t xml:space="preserve">  国有资源(资产)有偿使用收入</t>
  </si>
  <si>
    <t xml:space="preserve">      城市道路占用挖掘费</t>
  </si>
  <si>
    <t xml:space="preserve">      缴入国库的编办行政事业性收费</t>
  </si>
  <si>
    <t xml:space="preserve">    海域使用金收入</t>
  </si>
  <si>
    <t xml:space="preserve">    党校行政事业性收费收入</t>
  </si>
  <si>
    <t xml:space="preserve">      地方海域使用金收入</t>
  </si>
  <si>
    <t xml:space="preserve">      城镇垃圾处理费</t>
  </si>
  <si>
    <t xml:space="preserve">      缴入国库的党校行政事业性收费</t>
  </si>
  <si>
    <t xml:space="preserve">    场地和矿区使用费收入</t>
  </si>
  <si>
    <t xml:space="preserve">      其他缴入国库的建设行政事业性收费</t>
  </si>
  <si>
    <t xml:space="preserve">    监察行政事业性收费收入</t>
  </si>
  <si>
    <t xml:space="preserve">      陆上石油矿区使用费</t>
  </si>
  <si>
    <t xml:space="preserve">    知识产权行政事业性收费收入</t>
  </si>
  <si>
    <t xml:space="preserve">      缴入国库的监察行政事业性收费</t>
  </si>
  <si>
    <t xml:space="preserve">      中央和地方合资合作企业场地使用费收入</t>
  </si>
  <si>
    <t xml:space="preserve">      专利代理人资格考试考务费</t>
  </si>
  <si>
    <t xml:space="preserve">    外文局行政事业性收费收入</t>
  </si>
  <si>
    <t xml:space="preserve">      地方合资合作企业场地使用费收入</t>
  </si>
  <si>
    <t xml:space="preserve">      其他缴入国库的知识产权行政事业性收费</t>
  </si>
  <si>
    <t xml:space="preserve">      中国国际化人才外语考试考务费</t>
  </si>
  <si>
    <t xml:space="preserve">      港澳台和外商独资企业场地使用费收入</t>
  </si>
  <si>
    <t xml:space="preserve">    生态环境行政事业性收费收入</t>
  </si>
  <si>
    <t xml:space="preserve">      其他缴入国库的外文局行政事业性收费</t>
  </si>
  <si>
    <t xml:space="preserve">    专项储备物资销售收入</t>
  </si>
  <si>
    <t xml:space="preserve">    国资委行政事业性收费收入</t>
  </si>
  <si>
    <t xml:space="preserve">    利息收入</t>
  </si>
  <si>
    <t xml:space="preserve">      海洋废弃物收费</t>
  </si>
  <si>
    <t xml:space="preserve">      国库存款利息收入</t>
  </si>
  <si>
    <t xml:space="preserve">      其他缴入国库的生态环境行政事业性收费</t>
  </si>
  <si>
    <t xml:space="preserve">      其他缴入国库的国资委行政事业性收费</t>
  </si>
  <si>
    <t xml:space="preserve">      财政专户存款利息收入</t>
  </si>
  <si>
    <t xml:space="preserve">    交通运输行政事业性收费收入</t>
  </si>
  <si>
    <t xml:space="preserve">    其他行政事业性收费收入</t>
  </si>
  <si>
    <t xml:space="preserve">      有价证券利息收入</t>
  </si>
  <si>
    <t xml:space="preserve">      其他缴入国库的行政事业性收费</t>
  </si>
  <si>
    <t xml:space="preserve">      其他利息收入</t>
  </si>
  <si>
    <t xml:space="preserve">      其他缴入国库的交通运输行政事业性收费</t>
  </si>
  <si>
    <t xml:space="preserve">  罚没收入</t>
  </si>
  <si>
    <t xml:space="preserve">    非经营性国有资产收入</t>
  </si>
  <si>
    <t xml:space="preserve">    工业和信息产业行政事业性收费收入</t>
  </si>
  <si>
    <t xml:space="preserve">    一般罚没收入</t>
  </si>
  <si>
    <t xml:space="preserve">      行政单位国有资产出租、出借收入</t>
  </si>
  <si>
    <t xml:space="preserve">      公安罚没收入</t>
  </si>
  <si>
    <t xml:space="preserve">      行政单位国有资产处置收入</t>
  </si>
  <si>
    <t xml:space="preserve">      无线电频率占用费</t>
  </si>
  <si>
    <t xml:space="preserve">      检察院罚没收入</t>
  </si>
  <si>
    <t xml:space="preserve">      事业单位国有资产处置收入</t>
  </si>
  <si>
    <t xml:space="preserve">      其他缴入国库的工业和信息产业行政事业性收费</t>
  </si>
  <si>
    <t xml:space="preserve">      法院罚没收入</t>
  </si>
  <si>
    <t xml:space="preserve">      事业单位国有资产出租出借收入</t>
  </si>
  <si>
    <t xml:space="preserve">    农业农村行政事业性收费收入</t>
  </si>
  <si>
    <t xml:space="preserve">      新闻出版罚没收入</t>
  </si>
  <si>
    <t xml:space="preserve">      其他非经营性国有资产收入</t>
  </si>
  <si>
    <t xml:space="preserve">      渔业资源增殖保护费</t>
  </si>
  <si>
    <t xml:space="preserve">      海关罚没收入</t>
  </si>
  <si>
    <t xml:space="preserve">    出租车经营权有偿出让和转让收入</t>
  </si>
  <si>
    <t xml:space="preserve">      海洋渔业船舶船员考试费</t>
  </si>
  <si>
    <t xml:space="preserve">      药品监督罚没收入</t>
  </si>
  <si>
    <t xml:space="preserve">    无居民海岛使用金收入</t>
  </si>
  <si>
    <t xml:space="preserve">      工人技术等级考核或职业技能鉴定费</t>
  </si>
  <si>
    <t xml:space="preserve">      卫生罚没收入</t>
  </si>
  <si>
    <t xml:space="preserve">      地方无居民海岛使用金收入</t>
  </si>
  <si>
    <t xml:space="preserve">      农药实验费</t>
  </si>
  <si>
    <t xml:space="preserve">      检验检疫罚没收入</t>
  </si>
  <si>
    <t xml:space="preserve">    转让政府还贷道路收费权收入</t>
  </si>
  <si>
    <t xml:space="preserve">      执业兽医资格考试考务费</t>
  </si>
  <si>
    <t xml:space="preserve">      证监会罚没收入</t>
  </si>
  <si>
    <t xml:space="preserve">    矿产资源专项收入</t>
  </si>
  <si>
    <t xml:space="preserve">      其他缴入国库的农业农村行政事业性收费</t>
  </si>
  <si>
    <t xml:space="preserve">      银行保险罚没收入</t>
  </si>
  <si>
    <t xml:space="preserve">      矿产资源补偿费收入</t>
  </si>
  <si>
    <t xml:space="preserve">    林业草原行政事业性收费收入</t>
  </si>
  <si>
    <t xml:space="preserve">      交通罚没收入</t>
  </si>
  <si>
    <t xml:space="preserve">      探矿权、采矿权使用费收入</t>
  </si>
  <si>
    <t xml:space="preserve">      草原植被恢复费收入</t>
  </si>
  <si>
    <t xml:space="preserve">      铁道罚没收入</t>
  </si>
  <si>
    <t xml:space="preserve">      矿业权出让收益</t>
  </si>
  <si>
    <t xml:space="preserve">      其他缴入国库的林业草原行政事业性收费</t>
  </si>
  <si>
    <t xml:space="preserve">      审计罚没收入</t>
  </si>
  <si>
    <t xml:space="preserve">      矿业权占用费收入</t>
  </si>
  <si>
    <t xml:space="preserve">    水利行政事业性收费收入</t>
  </si>
  <si>
    <t xml:space="preserve">      渔政罚没收入</t>
  </si>
  <si>
    <t xml:space="preserve">    排污权出让收入</t>
  </si>
  <si>
    <t xml:space="preserve">      交强险罚没收入</t>
  </si>
  <si>
    <t xml:space="preserve">    农村集体经营性建设用地土地增值收益调节金收入</t>
  </si>
  <si>
    <t xml:space="preserve">      水土保持补偿费</t>
  </si>
  <si>
    <t xml:space="preserve">      物价罚没收入</t>
  </si>
  <si>
    <t xml:space="preserve">    新增建设用地土地有偿使用费收入</t>
  </si>
  <si>
    <t xml:space="preserve">      其他缴入国库的水利行政事业性收费</t>
  </si>
  <si>
    <t xml:space="preserve">      市场监管罚没收入</t>
  </si>
  <si>
    <t xml:space="preserve">    水资源费收入</t>
  </si>
  <si>
    <t xml:space="preserve">    卫生健康行政事业性收费收入</t>
  </si>
  <si>
    <t xml:space="preserve">      工业和信息产业罚没收入</t>
  </si>
  <si>
    <t xml:space="preserve">      三峡电站水资源费收入</t>
  </si>
  <si>
    <t xml:space="preserve">      预防接种劳务费</t>
  </si>
  <si>
    <t xml:space="preserve">      生态环境罚没收入</t>
  </si>
  <si>
    <t xml:space="preserve">      其他水资源费收入</t>
  </si>
  <si>
    <t xml:space="preserve">      医疗事故鉴定费</t>
  </si>
  <si>
    <t xml:space="preserve">      水利罚没收入</t>
  </si>
  <si>
    <t xml:space="preserve">    市政公共资源有偿使用收入</t>
  </si>
  <si>
    <t xml:space="preserve">      其他一般罚没收入</t>
  </si>
  <si>
    <t xml:space="preserve">      停车泊位及公共停车场等有偿使用收入</t>
  </si>
  <si>
    <t xml:space="preserve">      预防接种异常反应鉴定费</t>
  </si>
  <si>
    <t xml:space="preserve">    缉毒罚没收入</t>
  </si>
  <si>
    <t xml:space="preserve">      公共空间广告设置权等有偿使用收入</t>
  </si>
  <si>
    <t xml:space="preserve">      职业病诊断鉴定费</t>
  </si>
  <si>
    <t xml:space="preserve">    罚没收入退库</t>
  </si>
  <si>
    <t xml:space="preserve">      其他市政公共资源有偿使用收入</t>
  </si>
  <si>
    <t xml:space="preserve">      社会抚养费</t>
  </si>
  <si>
    <t xml:space="preserve">  国有资本经营收入</t>
  </si>
  <si>
    <t xml:space="preserve">    其他国有资源(资产)有偿使用收入</t>
  </si>
  <si>
    <t xml:space="preserve">      非免疫规划疫苗储存运输费</t>
  </si>
  <si>
    <t xml:space="preserve">    利润收入</t>
  </si>
  <si>
    <t xml:space="preserve">  捐赠收入</t>
  </si>
  <si>
    <t xml:space="preserve">      其他缴入国库的卫生健康行政事业性收费</t>
  </si>
  <si>
    <t xml:space="preserve">      金融企业利润收入</t>
  </si>
  <si>
    <t xml:space="preserve">    国外捐赠收入</t>
  </si>
  <si>
    <t xml:space="preserve">    药品监管行政事业性收费收入</t>
  </si>
  <si>
    <t xml:space="preserve">      其他企业利润收入</t>
  </si>
  <si>
    <t xml:space="preserve">    国内捐赠收入</t>
  </si>
  <si>
    <t xml:space="preserve">      药品注册费</t>
  </si>
  <si>
    <t xml:space="preserve">    股利、股息收入</t>
  </si>
  <si>
    <t xml:space="preserve">  政府住房基金收入</t>
  </si>
  <si>
    <t xml:space="preserve">      医疗器械产品注册费</t>
  </si>
  <si>
    <t xml:space="preserve">      金融业公司股利、股息收入</t>
  </si>
  <si>
    <t xml:space="preserve">    上缴管理费用</t>
  </si>
  <si>
    <t xml:space="preserve">    计提公共租赁住房资金</t>
  </si>
  <si>
    <t xml:space="preserve">    公共租赁住房租金收入</t>
  </si>
  <si>
    <t xml:space="preserve">    配建商业设施租售收入</t>
  </si>
  <si>
    <t xml:space="preserve">    其他政府住房基金收入</t>
  </si>
  <si>
    <t xml:space="preserve">  其他收入(款)</t>
  </si>
  <si>
    <t xml:space="preserve">    主管部门集中收入</t>
  </si>
  <si>
    <t xml:space="preserve">    基本建设收入</t>
  </si>
  <si>
    <t xml:space="preserve">    差别电价收入</t>
  </si>
  <si>
    <t xml:space="preserve">    债务管理收入</t>
  </si>
  <si>
    <t xml:space="preserve">    南水北调工程基金收入</t>
  </si>
  <si>
    <t xml:space="preserve">    生态环境损害赔偿资金</t>
  </si>
  <si>
    <t xml:space="preserve">    其他收入(项)</t>
  </si>
  <si>
    <t>2021年度会同县一般公共预算支出决算表</t>
  </si>
  <si>
    <t>决算03表</t>
  </si>
  <si>
    <t>一般公共服务支出</t>
  </si>
  <si>
    <t xml:space="preserve">    信息化建设</t>
  </si>
  <si>
    <t xml:space="preserve">    商标管理</t>
  </si>
  <si>
    <t xml:space="preserve">  人大事务</t>
  </si>
  <si>
    <t xml:space="preserve">    财政委托业务支出</t>
  </si>
  <si>
    <t xml:space="preserve">    原产地地理标志管理</t>
  </si>
  <si>
    <t xml:space="preserve">    行政运行</t>
  </si>
  <si>
    <t xml:space="preserve">    事业运行</t>
  </si>
  <si>
    <t xml:space="preserve">    一般行政管理事务</t>
  </si>
  <si>
    <t xml:space="preserve">    其他财政事务支出</t>
  </si>
  <si>
    <t xml:space="preserve">    其他知识产权事务支出</t>
  </si>
  <si>
    <t xml:space="preserve">    机关服务</t>
  </si>
  <si>
    <t xml:space="preserve">  税收事务</t>
  </si>
  <si>
    <t xml:space="preserve">  民族事务</t>
  </si>
  <si>
    <t xml:space="preserve">    人大会议</t>
  </si>
  <si>
    <t xml:space="preserve">    人大立法</t>
  </si>
  <si>
    <t xml:space="preserve">    人大监督</t>
  </si>
  <si>
    <t xml:space="preserve">    人大代表履职能力提升</t>
  </si>
  <si>
    <t xml:space="preserve">    民族工作专项</t>
  </si>
  <si>
    <t xml:space="preserve">    代表工作</t>
  </si>
  <si>
    <t xml:space="preserve">    税收业务</t>
  </si>
  <si>
    <t xml:space="preserve">    人大信访工作</t>
  </si>
  <si>
    <t xml:space="preserve">    其他民族事务支出</t>
  </si>
  <si>
    <t xml:space="preserve">    其他税收事务支出</t>
  </si>
  <si>
    <t xml:space="preserve">  港澳台事务</t>
  </si>
  <si>
    <t xml:space="preserve">    其他人大事务支出</t>
  </si>
  <si>
    <t xml:space="preserve">  审计事务</t>
  </si>
  <si>
    <t xml:space="preserve">  政协事务</t>
  </si>
  <si>
    <t xml:space="preserve">    港澳事务</t>
  </si>
  <si>
    <t xml:space="preserve">    审计业务</t>
  </si>
  <si>
    <t xml:space="preserve">    台湾事务</t>
  </si>
  <si>
    <t xml:space="preserve">    政协会议</t>
  </si>
  <si>
    <t xml:space="preserve">    审计管理</t>
  </si>
  <si>
    <t xml:space="preserve">    委员视察</t>
  </si>
  <si>
    <t xml:space="preserve">    其他港澳台事务支出</t>
  </si>
  <si>
    <t xml:space="preserve">    参政议政</t>
  </si>
  <si>
    <t xml:space="preserve">  档案事务</t>
  </si>
  <si>
    <t xml:space="preserve">    其他审计事务支出</t>
  </si>
  <si>
    <t xml:space="preserve">    其他政协事务支出</t>
  </si>
  <si>
    <t xml:space="preserve">  海关事务</t>
  </si>
  <si>
    <t xml:space="preserve">  政府办公厅(室)及相关机构事务</t>
  </si>
  <si>
    <t xml:space="preserve">    档案馆</t>
  </si>
  <si>
    <t xml:space="preserve">    其他档案事务支出</t>
  </si>
  <si>
    <t xml:space="preserve">    缉私办案</t>
  </si>
  <si>
    <t xml:space="preserve">  民主党派及工商联事务</t>
  </si>
  <si>
    <t xml:space="preserve">    专项服务</t>
  </si>
  <si>
    <t xml:space="preserve">    口岸管理</t>
  </si>
  <si>
    <t xml:space="preserve">    专项业务及机关事务管理</t>
  </si>
  <si>
    <t xml:space="preserve">    政务公开审批</t>
  </si>
  <si>
    <t xml:space="preserve">    海关关务</t>
  </si>
  <si>
    <t xml:space="preserve">    信访事务</t>
  </si>
  <si>
    <t xml:space="preserve">    关税征管</t>
  </si>
  <si>
    <t xml:space="preserve">    参事事务</t>
  </si>
  <si>
    <t xml:space="preserve">    海关监管</t>
  </si>
  <si>
    <t xml:space="preserve">    检验检疫</t>
  </si>
  <si>
    <t xml:space="preserve">    其他民主党派及工商联事务支出</t>
  </si>
  <si>
    <t xml:space="preserve">    其他政府办公厅(室)及相关机构事务支出</t>
  </si>
  <si>
    <t xml:space="preserve">  群众团体事务</t>
  </si>
  <si>
    <t xml:space="preserve">  发展与改革事务</t>
  </si>
  <si>
    <t xml:space="preserve">    其他海关事务支出</t>
  </si>
  <si>
    <t xml:space="preserve">  纪检监察事务</t>
  </si>
  <si>
    <t xml:space="preserve">    工会事务</t>
  </si>
  <si>
    <t xml:space="preserve">    战略规划与实施</t>
  </si>
  <si>
    <t xml:space="preserve">    日常经济运行调节</t>
  </si>
  <si>
    <t xml:space="preserve">    大案要案查处</t>
  </si>
  <si>
    <t xml:space="preserve">    其他群众团体事务支出</t>
  </si>
  <si>
    <t xml:space="preserve">    社会事业发展规划</t>
  </si>
  <si>
    <t xml:space="preserve">    派驻派出机构</t>
  </si>
  <si>
    <t xml:space="preserve">  党委办公厅(室)及相关机构事务</t>
  </si>
  <si>
    <t xml:space="preserve">    经济体制改革研究</t>
  </si>
  <si>
    <t xml:space="preserve">    巡视工作</t>
  </si>
  <si>
    <t xml:space="preserve">    物价管理</t>
  </si>
  <si>
    <t xml:space="preserve">    其他纪检监察事务支出</t>
  </si>
  <si>
    <t xml:space="preserve">    其他发展与改革事务支出</t>
  </si>
  <si>
    <t xml:space="preserve">  商贸事务</t>
  </si>
  <si>
    <t xml:space="preserve">    专项业务</t>
  </si>
  <si>
    <t xml:space="preserve">  统计信息事务</t>
  </si>
  <si>
    <t xml:space="preserve">    其他党委办公厅(室)及相关机构事务支出</t>
  </si>
  <si>
    <t xml:space="preserve">  组织事务</t>
  </si>
  <si>
    <t xml:space="preserve">    对外贸易管理</t>
  </si>
  <si>
    <t xml:space="preserve">    信息事务</t>
  </si>
  <si>
    <t xml:space="preserve">    国际经济合作</t>
  </si>
  <si>
    <t xml:space="preserve">    专项统计业务</t>
  </si>
  <si>
    <t xml:space="preserve">    外资管理</t>
  </si>
  <si>
    <t xml:space="preserve">    统计管理</t>
  </si>
  <si>
    <t xml:space="preserve">    国内贸易管理</t>
  </si>
  <si>
    <t xml:space="preserve">    公务员事务</t>
  </si>
  <si>
    <t xml:space="preserve">    专项普查活动</t>
  </si>
  <si>
    <t xml:space="preserve">    招商引资</t>
  </si>
  <si>
    <t xml:space="preserve">    统计抽样调查</t>
  </si>
  <si>
    <t xml:space="preserve">    其他组织事务支出</t>
  </si>
  <si>
    <t xml:space="preserve">    其他商贸事务支出</t>
  </si>
  <si>
    <t xml:space="preserve">  宣传事务</t>
  </si>
  <si>
    <t xml:space="preserve">    其他统计信息事务支出</t>
  </si>
  <si>
    <t xml:space="preserve">  知识产权事务</t>
  </si>
  <si>
    <t xml:space="preserve">  财政事务</t>
  </si>
  <si>
    <t xml:space="preserve">    宣传管理</t>
  </si>
  <si>
    <t xml:space="preserve">    专利审批</t>
  </si>
  <si>
    <t xml:space="preserve">    预算改革业务</t>
  </si>
  <si>
    <t xml:space="preserve">    知识产权战略和规划</t>
  </si>
  <si>
    <t xml:space="preserve">    其他宣传事务支出</t>
  </si>
  <si>
    <t xml:space="preserve">    财政国库业务</t>
  </si>
  <si>
    <t xml:space="preserve">    国际合作与交流</t>
  </si>
  <si>
    <t xml:space="preserve">  统战事务</t>
  </si>
  <si>
    <t xml:space="preserve">    财政监察</t>
  </si>
  <si>
    <t xml:space="preserve">    知识产权宏观管理</t>
  </si>
  <si>
    <t xml:space="preserve">    其他国际组织支出</t>
  </si>
  <si>
    <t xml:space="preserve">  检察</t>
  </si>
  <si>
    <t xml:space="preserve">  对外合作与交流</t>
  </si>
  <si>
    <t xml:space="preserve">    宗教事务</t>
  </si>
  <si>
    <t xml:space="preserve">    在华国际会议</t>
  </si>
  <si>
    <t xml:space="preserve">    华侨事务</t>
  </si>
  <si>
    <t xml:space="preserve">    国际交流活动</t>
  </si>
  <si>
    <t xml:space="preserve">    对外合作活动</t>
  </si>
  <si>
    <t xml:space="preserve">    “两房”建设</t>
  </si>
  <si>
    <t xml:space="preserve">    其他统战事务支出</t>
  </si>
  <si>
    <t xml:space="preserve">    其他对外合作与交流支出</t>
  </si>
  <si>
    <t xml:space="preserve">    检察监督</t>
  </si>
  <si>
    <t xml:space="preserve">  对外联络事务</t>
  </si>
  <si>
    <t xml:space="preserve">  对外宣传(款)</t>
  </si>
  <si>
    <t xml:space="preserve">    对外宣传(项)</t>
  </si>
  <si>
    <t xml:space="preserve">    其他检察支出</t>
  </si>
  <si>
    <t xml:space="preserve">  边界勘界联检</t>
  </si>
  <si>
    <t xml:space="preserve">  法院</t>
  </si>
  <si>
    <t xml:space="preserve">    边界勘界</t>
  </si>
  <si>
    <t xml:space="preserve">    边界联检</t>
  </si>
  <si>
    <t xml:space="preserve">    其他对外联络事务支出</t>
  </si>
  <si>
    <t xml:space="preserve">    边界界桩维护</t>
  </si>
  <si>
    <t xml:space="preserve">  其他共产党事务支出(款)</t>
  </si>
  <si>
    <t xml:space="preserve">    其他支出</t>
  </si>
  <si>
    <t xml:space="preserve">    案件审判</t>
  </si>
  <si>
    <t xml:space="preserve">  国际发展合作</t>
  </si>
  <si>
    <t xml:space="preserve">    案件执行</t>
  </si>
  <si>
    <t xml:space="preserve">    “两庭”建设</t>
  </si>
  <si>
    <t xml:space="preserve">    其他法院支出</t>
  </si>
  <si>
    <t xml:space="preserve">    其他共产党事务支出(项)</t>
  </si>
  <si>
    <t xml:space="preserve">  司法</t>
  </si>
  <si>
    <t xml:space="preserve">  网信事务</t>
  </si>
  <si>
    <t xml:space="preserve">    其他国际发展合作支出</t>
  </si>
  <si>
    <t xml:space="preserve">  其他外交支出(款)</t>
  </si>
  <si>
    <t xml:space="preserve">    其他外交支出(项)</t>
  </si>
  <si>
    <t>国防支出</t>
  </si>
  <si>
    <t xml:space="preserve">    基层司法业务</t>
  </si>
  <si>
    <t xml:space="preserve">    信息安全事务</t>
  </si>
  <si>
    <t xml:space="preserve">  现役部队(款)</t>
  </si>
  <si>
    <t xml:space="preserve">    普法宣传</t>
  </si>
  <si>
    <t xml:space="preserve">    现役部队(项)</t>
  </si>
  <si>
    <t xml:space="preserve">    律师管理</t>
  </si>
  <si>
    <t xml:space="preserve">    其他网信事务支出</t>
  </si>
  <si>
    <t xml:space="preserve">  国防科研事业(款)</t>
  </si>
  <si>
    <t xml:space="preserve">    公共法律服务</t>
  </si>
  <si>
    <t xml:space="preserve">  市场监督管理事务</t>
  </si>
  <si>
    <t xml:space="preserve">    国防科研事业(项)</t>
  </si>
  <si>
    <t xml:space="preserve">    国家统一法律职业资格考试</t>
  </si>
  <si>
    <t xml:space="preserve">  专项工程(款)</t>
  </si>
  <si>
    <t xml:space="preserve">    社区矫正</t>
  </si>
  <si>
    <t xml:space="preserve">    专项工程(项)</t>
  </si>
  <si>
    <t xml:space="preserve">    法制建设</t>
  </si>
  <si>
    <t xml:space="preserve">  国防动员</t>
  </si>
  <si>
    <t xml:space="preserve">    市场主体管理</t>
  </si>
  <si>
    <t xml:space="preserve">    兵役征集</t>
  </si>
  <si>
    <t xml:space="preserve">    市场秩序执法</t>
  </si>
  <si>
    <t xml:space="preserve">    经济动员</t>
  </si>
  <si>
    <t xml:space="preserve">    其他司法支出</t>
  </si>
  <si>
    <t xml:space="preserve">    人民防空</t>
  </si>
  <si>
    <t xml:space="preserve">  监狱</t>
  </si>
  <si>
    <t xml:space="preserve">    质量基础</t>
  </si>
  <si>
    <t xml:space="preserve">    交通战备</t>
  </si>
  <si>
    <t xml:space="preserve">    药品事务</t>
  </si>
  <si>
    <t xml:space="preserve">    国防教育</t>
  </si>
  <si>
    <t xml:space="preserve">    医疗器械事务</t>
  </si>
  <si>
    <t xml:space="preserve">    预备役部队</t>
  </si>
  <si>
    <t xml:space="preserve">    化妆品事务</t>
  </si>
  <si>
    <t xml:space="preserve">    民兵</t>
  </si>
  <si>
    <t xml:space="preserve">    犯人生活</t>
  </si>
  <si>
    <t xml:space="preserve">    质量安全监管</t>
  </si>
  <si>
    <t xml:space="preserve">    边海防</t>
  </si>
  <si>
    <t xml:space="preserve">    犯人改造</t>
  </si>
  <si>
    <t xml:space="preserve">    食品安全监管</t>
  </si>
  <si>
    <t xml:space="preserve">    其他国防动员支出</t>
  </si>
  <si>
    <t xml:space="preserve">    狱政设施建设</t>
  </si>
  <si>
    <t xml:space="preserve">  其他国防支出(款)</t>
  </si>
  <si>
    <t xml:space="preserve">    其他市场监督管理事务</t>
  </si>
  <si>
    <t xml:space="preserve">    其他国防支出(项)</t>
  </si>
  <si>
    <t xml:space="preserve">  其他一般公共服务支出(款)</t>
  </si>
  <si>
    <t>公共安全支出</t>
  </si>
  <si>
    <t xml:space="preserve">    其他监狱支出</t>
  </si>
  <si>
    <t xml:space="preserve">    国家赔偿费用支出</t>
  </si>
  <si>
    <t xml:space="preserve">  武装警察部队(款)</t>
  </si>
  <si>
    <t xml:space="preserve">  强制隔离戒毒</t>
  </si>
  <si>
    <t xml:space="preserve">    其他一般公共服务支出(项)</t>
  </si>
  <si>
    <t xml:space="preserve">    武装警察部队(项)</t>
  </si>
  <si>
    <t>外交支出</t>
  </si>
  <si>
    <t xml:space="preserve">    其他武装警察部队支出</t>
  </si>
  <si>
    <t xml:space="preserve">  外交管理事务</t>
  </si>
  <si>
    <t xml:space="preserve">  公安</t>
  </si>
  <si>
    <t xml:space="preserve">    强制隔离戒毒人员生活</t>
  </si>
  <si>
    <t xml:space="preserve">    强制隔离戒毒人员教育</t>
  </si>
  <si>
    <t xml:space="preserve">    所政设施建设</t>
  </si>
  <si>
    <t xml:space="preserve">    执法办案</t>
  </si>
  <si>
    <t xml:space="preserve">    其他外交管理事务支出</t>
  </si>
  <si>
    <t xml:space="preserve">    特别业务</t>
  </si>
  <si>
    <t xml:space="preserve">    其他强制隔离戒毒支出</t>
  </si>
  <si>
    <t xml:space="preserve">  驻外机构</t>
  </si>
  <si>
    <t xml:space="preserve">    特勤业务</t>
  </si>
  <si>
    <t xml:space="preserve">  国家保密</t>
  </si>
  <si>
    <t xml:space="preserve">    驻外使领馆(团、处)</t>
  </si>
  <si>
    <t xml:space="preserve">    移民事务</t>
  </si>
  <si>
    <t xml:space="preserve">    其他驻外机构支出</t>
  </si>
  <si>
    <t xml:space="preserve">  对外援助</t>
  </si>
  <si>
    <t xml:space="preserve">    其他公安支出</t>
  </si>
  <si>
    <t xml:space="preserve">    援外优惠贷款贴息</t>
  </si>
  <si>
    <t xml:space="preserve">  国家安全</t>
  </si>
  <si>
    <t xml:space="preserve">    保密技术</t>
  </si>
  <si>
    <t xml:space="preserve">    对外援助</t>
  </si>
  <si>
    <t xml:space="preserve">    保密管理</t>
  </si>
  <si>
    <t xml:space="preserve">  国际组织</t>
  </si>
  <si>
    <t xml:space="preserve">    国际组织会费</t>
  </si>
  <si>
    <t xml:space="preserve">    其他国家保密支出</t>
  </si>
  <si>
    <t xml:space="preserve">    国际组织捐赠</t>
  </si>
  <si>
    <t xml:space="preserve">    安全业务</t>
  </si>
  <si>
    <t xml:space="preserve">  缉私警察</t>
  </si>
  <si>
    <t xml:space="preserve">    维和摊款</t>
  </si>
  <si>
    <t xml:space="preserve">    国际组织股金及基金</t>
  </si>
  <si>
    <t xml:space="preserve">    其他国家安全支出</t>
  </si>
  <si>
    <t xml:space="preserve">    群众文化</t>
  </si>
  <si>
    <t xml:space="preserve">    缉私业务</t>
  </si>
  <si>
    <t xml:space="preserve">    其他科学技术管理事务支出</t>
  </si>
  <si>
    <t xml:space="preserve">    文化和旅游交流与合作</t>
  </si>
  <si>
    <t xml:space="preserve">    其他缉私警察支出</t>
  </si>
  <si>
    <t xml:space="preserve">  基础研究</t>
  </si>
  <si>
    <t xml:space="preserve">    文化创作与保护</t>
  </si>
  <si>
    <t xml:space="preserve">  其他公共安全支出(款)</t>
  </si>
  <si>
    <t xml:space="preserve">    机构运行</t>
  </si>
  <si>
    <t xml:space="preserve">    文化和旅游市场管理</t>
  </si>
  <si>
    <t xml:space="preserve">    国家司法救助支出</t>
  </si>
  <si>
    <t xml:space="preserve">    自然科学基金</t>
  </si>
  <si>
    <t xml:space="preserve">    旅游宣传</t>
  </si>
  <si>
    <t xml:space="preserve">    其他公共安全支出(项)</t>
  </si>
  <si>
    <t xml:space="preserve">    实验室及相关设施</t>
  </si>
  <si>
    <t xml:space="preserve">    文化和旅游管理事务</t>
  </si>
  <si>
    <t>教育支出</t>
  </si>
  <si>
    <t xml:space="preserve">    重大科学工程</t>
  </si>
  <si>
    <t xml:space="preserve">    其他文化和旅游支出</t>
  </si>
  <si>
    <t xml:space="preserve">  教育管理事务</t>
  </si>
  <si>
    <t xml:space="preserve">    专项基础科研</t>
  </si>
  <si>
    <t xml:space="preserve">  文物</t>
  </si>
  <si>
    <t xml:space="preserve">    专项技术基础</t>
  </si>
  <si>
    <t xml:space="preserve">    科技人才队伍建设</t>
  </si>
  <si>
    <t xml:space="preserve">    其他基础研究支出</t>
  </si>
  <si>
    <t xml:space="preserve">    其他教育管理事务支出</t>
  </si>
  <si>
    <t xml:space="preserve">  应用研究</t>
  </si>
  <si>
    <t xml:space="preserve">    文物保护</t>
  </si>
  <si>
    <t xml:space="preserve">  普通教育</t>
  </si>
  <si>
    <t xml:space="preserve">    博物馆</t>
  </si>
  <si>
    <t xml:space="preserve">    学前教育</t>
  </si>
  <si>
    <t xml:space="preserve">    社会公益研究</t>
  </si>
  <si>
    <t xml:space="preserve">    历史名城与古迹</t>
  </si>
  <si>
    <t xml:space="preserve">    小学教育</t>
  </si>
  <si>
    <t xml:space="preserve">    高技术研究</t>
  </si>
  <si>
    <t xml:space="preserve">    其他文物支出</t>
  </si>
  <si>
    <t xml:space="preserve">    初中教育</t>
  </si>
  <si>
    <t xml:space="preserve">    专项科研试制</t>
  </si>
  <si>
    <t xml:space="preserve">  体育</t>
  </si>
  <si>
    <t xml:space="preserve">    高中教育</t>
  </si>
  <si>
    <t xml:space="preserve">    其他应用研究支出</t>
  </si>
  <si>
    <t xml:space="preserve">    高等教育</t>
  </si>
  <si>
    <t xml:space="preserve">  技术研究与开发</t>
  </si>
  <si>
    <t xml:space="preserve">    其他普通教育支出</t>
  </si>
  <si>
    <t xml:space="preserve">  职业教育</t>
  </si>
  <si>
    <t xml:space="preserve">    科技成果转化与扩散</t>
  </si>
  <si>
    <t xml:space="preserve">    运动项目管理</t>
  </si>
  <si>
    <t xml:space="preserve">    初等职业教育</t>
  </si>
  <si>
    <t xml:space="preserve">    共性技术研究与开发</t>
  </si>
  <si>
    <t xml:space="preserve">    体育竞赛</t>
  </si>
  <si>
    <t xml:space="preserve">    中等职业教育</t>
  </si>
  <si>
    <t xml:space="preserve">    其他技术研究与开发支出</t>
  </si>
  <si>
    <t xml:space="preserve">    体育训练</t>
  </si>
  <si>
    <t xml:space="preserve">    技校教育</t>
  </si>
  <si>
    <t xml:space="preserve">  科技条件与服务</t>
  </si>
  <si>
    <t xml:space="preserve">    体育场馆</t>
  </si>
  <si>
    <t xml:space="preserve">    高等职业教育</t>
  </si>
  <si>
    <t xml:space="preserve">    群众体育</t>
  </si>
  <si>
    <t xml:space="preserve">    其他职业教育支出</t>
  </si>
  <si>
    <t xml:space="preserve">    技术创新服务体系</t>
  </si>
  <si>
    <t xml:space="preserve">    体育交流与合作</t>
  </si>
  <si>
    <t xml:space="preserve">  成人教育</t>
  </si>
  <si>
    <t xml:space="preserve">    科技条件专项</t>
  </si>
  <si>
    <t xml:space="preserve">    其他体育支出</t>
  </si>
  <si>
    <t xml:space="preserve">    成人初等教育</t>
  </si>
  <si>
    <t xml:space="preserve">    其他科技条件与服务支出</t>
  </si>
  <si>
    <t xml:space="preserve">  新闻出版电影</t>
  </si>
  <si>
    <t xml:space="preserve">    成人中等教育</t>
  </si>
  <si>
    <t xml:space="preserve">  社会科学</t>
  </si>
  <si>
    <t xml:space="preserve">    成人高等教育</t>
  </si>
  <si>
    <t xml:space="preserve">    社会科学研究机构</t>
  </si>
  <si>
    <t xml:space="preserve">    成人广播电视教育</t>
  </si>
  <si>
    <t xml:space="preserve">    社会科学研究</t>
  </si>
  <si>
    <t xml:space="preserve">    其他成人教育支出</t>
  </si>
  <si>
    <t xml:space="preserve">    社科基金支出</t>
  </si>
  <si>
    <t xml:space="preserve">    新闻通讯</t>
  </si>
  <si>
    <t xml:space="preserve">  广播电视教育</t>
  </si>
  <si>
    <t xml:space="preserve">    其他社会科学支出</t>
  </si>
  <si>
    <t xml:space="preserve">    出版发行</t>
  </si>
  <si>
    <t xml:space="preserve">    广播电视学校</t>
  </si>
  <si>
    <t xml:space="preserve">  科学技术普及</t>
  </si>
  <si>
    <t xml:space="preserve">    版权管理</t>
  </si>
  <si>
    <t xml:space="preserve">    教育电视台</t>
  </si>
  <si>
    <t xml:space="preserve">    电影</t>
  </si>
  <si>
    <t xml:space="preserve">    其他广播电视教育支出</t>
  </si>
  <si>
    <t xml:space="preserve">    科普活动</t>
  </si>
  <si>
    <t xml:space="preserve">    其他新闻出版电影支出</t>
  </si>
  <si>
    <t xml:space="preserve">  留学教育</t>
  </si>
  <si>
    <t xml:space="preserve">    青少年科技活动</t>
  </si>
  <si>
    <t xml:space="preserve">  广播电视</t>
  </si>
  <si>
    <t xml:space="preserve">    出国留学教育</t>
  </si>
  <si>
    <t xml:space="preserve">    学术交流活动</t>
  </si>
  <si>
    <t xml:space="preserve">    来华留学教育</t>
  </si>
  <si>
    <t xml:space="preserve">    科技馆站</t>
  </si>
  <si>
    <t xml:space="preserve">    其他留学教育支出</t>
  </si>
  <si>
    <t xml:space="preserve">    其他科学技术普及支出</t>
  </si>
  <si>
    <t xml:space="preserve">  特殊教育</t>
  </si>
  <si>
    <t xml:space="preserve">  科技交流与合作</t>
  </si>
  <si>
    <t xml:space="preserve">    监测监管</t>
  </si>
  <si>
    <t xml:space="preserve">    特殊学校教育</t>
  </si>
  <si>
    <t xml:space="preserve">    国际交流与合作</t>
  </si>
  <si>
    <t xml:space="preserve">    传输发射</t>
  </si>
  <si>
    <t xml:space="preserve">    工读学校教育</t>
  </si>
  <si>
    <t xml:space="preserve">    重大科技合作项目</t>
  </si>
  <si>
    <t xml:space="preserve">    广播电视事务</t>
  </si>
  <si>
    <t xml:space="preserve">    其他特殊教育支出</t>
  </si>
  <si>
    <t xml:space="preserve">    其他科技交流与合作支出</t>
  </si>
  <si>
    <t xml:space="preserve">    其他广播电视支出</t>
  </si>
  <si>
    <t xml:space="preserve">  进修及培训</t>
  </si>
  <si>
    <t xml:space="preserve">  科技重大项目</t>
  </si>
  <si>
    <t xml:space="preserve">  其他文化旅游体育与传媒支出(款)</t>
  </si>
  <si>
    <t xml:space="preserve">    教师进修</t>
  </si>
  <si>
    <t xml:space="preserve">    科技重大专项</t>
  </si>
  <si>
    <t xml:space="preserve">    宣传文化发展专项支出</t>
  </si>
  <si>
    <t xml:space="preserve">    干部教育</t>
  </si>
  <si>
    <t xml:space="preserve">    重点研发计划</t>
  </si>
  <si>
    <t xml:space="preserve">    文化产业发展专项支出</t>
  </si>
  <si>
    <t xml:space="preserve">    培训支出</t>
  </si>
  <si>
    <t xml:space="preserve">    其他科技重大项目</t>
  </si>
  <si>
    <t xml:space="preserve">    其他文化旅游体育与传媒支出(项)</t>
  </si>
  <si>
    <t xml:space="preserve">    退役士兵能力提升</t>
  </si>
  <si>
    <t xml:space="preserve">  其他科学技术支出(款)</t>
  </si>
  <si>
    <t>社会保障和就业支出</t>
  </si>
  <si>
    <t xml:space="preserve">    其他进修及培训</t>
  </si>
  <si>
    <t xml:space="preserve">    科技奖励</t>
  </si>
  <si>
    <t xml:space="preserve">  人力资源和社会保障管理事务</t>
  </si>
  <si>
    <t xml:space="preserve">  教育费附加安排的支出</t>
  </si>
  <si>
    <t xml:space="preserve">    核应急</t>
  </si>
  <si>
    <t xml:space="preserve">    农村中小学校舍建设</t>
  </si>
  <si>
    <t xml:space="preserve">    转制科研机构</t>
  </si>
  <si>
    <t xml:space="preserve">    农村中小学教学设施</t>
  </si>
  <si>
    <t xml:space="preserve">    其他科学技术支出(项)</t>
  </si>
  <si>
    <t xml:space="preserve">    城市中小学校舍建设</t>
  </si>
  <si>
    <t>文化旅游体育与传媒支出</t>
  </si>
  <si>
    <t xml:space="preserve">    综合业务管理</t>
  </si>
  <si>
    <t xml:space="preserve">    城市中小学教学设施</t>
  </si>
  <si>
    <t xml:space="preserve">  文化和旅游</t>
  </si>
  <si>
    <t xml:space="preserve">    劳动保障监察</t>
  </si>
  <si>
    <t xml:space="preserve">    中等职业学校教学设施</t>
  </si>
  <si>
    <t xml:space="preserve">    就业管理事务</t>
  </si>
  <si>
    <t xml:space="preserve">    其他教育费附加安排的支出</t>
  </si>
  <si>
    <t xml:space="preserve">    社会保险业务管理事务</t>
  </si>
  <si>
    <t xml:space="preserve">  其他教育支出(款)</t>
  </si>
  <si>
    <t xml:space="preserve">    其他教育支出(项)</t>
  </si>
  <si>
    <t xml:space="preserve">    图书馆</t>
  </si>
  <si>
    <t xml:space="preserve">    社会保险经办机构</t>
  </si>
  <si>
    <t>科学技术支出</t>
  </si>
  <si>
    <t xml:space="preserve">    文化展示及纪念机构</t>
  </si>
  <si>
    <t xml:space="preserve">    劳动关系和维权</t>
  </si>
  <si>
    <t xml:space="preserve">  科学技术管理事务</t>
  </si>
  <si>
    <t xml:space="preserve">    艺术表演场所</t>
  </si>
  <si>
    <t xml:space="preserve">    公共就业服务和职业技能鉴定机构</t>
  </si>
  <si>
    <t xml:space="preserve">    艺术表演团体</t>
  </si>
  <si>
    <t xml:space="preserve">    劳动人事争议调解仲裁</t>
  </si>
  <si>
    <t xml:space="preserve">    文化活动</t>
  </si>
  <si>
    <t xml:space="preserve">    政府特殊津贴</t>
  </si>
  <si>
    <t xml:space="preserve">    资助留学回国人员</t>
  </si>
  <si>
    <t xml:space="preserve">    福利医院</t>
  </si>
  <si>
    <t xml:space="preserve">    博士后日常经费</t>
  </si>
  <si>
    <t xml:space="preserve">    残疾人康复</t>
  </si>
  <si>
    <t xml:space="preserve">    行业医院</t>
  </si>
  <si>
    <t xml:space="preserve">    引进人才费用</t>
  </si>
  <si>
    <t xml:space="preserve">    残疾人就业和扶贫</t>
  </si>
  <si>
    <t xml:space="preserve">    处理医疗欠费</t>
  </si>
  <si>
    <t xml:space="preserve">    残疾人体育</t>
  </si>
  <si>
    <t xml:space="preserve">    康复医院</t>
  </si>
  <si>
    <t xml:space="preserve">    其他人力资源和社会保障管理事务支出</t>
  </si>
  <si>
    <t xml:space="preserve">    残疾人生活和护理补贴</t>
  </si>
  <si>
    <t xml:space="preserve">    其他公立医院支出</t>
  </si>
  <si>
    <t xml:space="preserve">  民政管理事务</t>
  </si>
  <si>
    <t xml:space="preserve">    其他残疾人事业支出</t>
  </si>
  <si>
    <t xml:space="preserve">  基层医疗卫生机构</t>
  </si>
  <si>
    <t xml:space="preserve">  红十字事业</t>
  </si>
  <si>
    <t xml:space="preserve">    城市社区卫生机构</t>
  </si>
  <si>
    <t xml:space="preserve">    乡镇卫生院</t>
  </si>
  <si>
    <t xml:space="preserve">    其他基层医疗卫生机构支出</t>
  </si>
  <si>
    <t xml:space="preserve">    社会组织管理</t>
  </si>
  <si>
    <t xml:space="preserve">  公共卫生</t>
  </si>
  <si>
    <t xml:space="preserve">    行政区划和地名管理</t>
  </si>
  <si>
    <t xml:space="preserve">    其他红十字事业支出</t>
  </si>
  <si>
    <t xml:space="preserve">    疾病预防控制机构</t>
  </si>
  <si>
    <t xml:space="preserve">    基层政权建设和社区治理</t>
  </si>
  <si>
    <t xml:space="preserve">  最低生活保障</t>
  </si>
  <si>
    <t xml:space="preserve">    卫生监督机构</t>
  </si>
  <si>
    <t xml:space="preserve">    其他民政管理事务支出</t>
  </si>
  <si>
    <t xml:space="preserve">    城市最低生活保障金支出</t>
  </si>
  <si>
    <t xml:space="preserve">    妇幼保健机构</t>
  </si>
  <si>
    <t xml:space="preserve">  行政事业单位养老支出</t>
  </si>
  <si>
    <t xml:space="preserve">    农村最低生活保障金支出</t>
  </si>
  <si>
    <t xml:space="preserve">    精神卫生机构</t>
  </si>
  <si>
    <t xml:space="preserve">    行政单位离退休</t>
  </si>
  <si>
    <t xml:space="preserve">  临时救助</t>
  </si>
  <si>
    <t xml:space="preserve">    应急救治机构</t>
  </si>
  <si>
    <t xml:space="preserve">    事业单位离退休</t>
  </si>
  <si>
    <t xml:space="preserve">    临时救助支出</t>
  </si>
  <si>
    <t xml:space="preserve">    采供血机构</t>
  </si>
  <si>
    <t xml:space="preserve">    离退休人员管理机构</t>
  </si>
  <si>
    <t xml:space="preserve">    流浪乞讨人员救助支出</t>
  </si>
  <si>
    <t xml:space="preserve">    其他专业公共卫生机构</t>
  </si>
  <si>
    <t xml:space="preserve">    机关事业单位基本养老保险缴费支出</t>
  </si>
  <si>
    <t xml:space="preserve">  特困人员救助供养</t>
  </si>
  <si>
    <t xml:space="preserve">    基本公共卫生服务</t>
  </si>
  <si>
    <t xml:space="preserve">    机关事业单位职业年金缴费支出</t>
  </si>
  <si>
    <t xml:space="preserve">    城市特困人员救助供养支出</t>
  </si>
  <si>
    <t xml:space="preserve">    重大公共卫生服务</t>
  </si>
  <si>
    <t xml:space="preserve">    对机关事业单位基本养老保险基金的补助</t>
  </si>
  <si>
    <t xml:space="preserve">    农村特困人员救助供养支出</t>
  </si>
  <si>
    <t xml:space="preserve">    突发公共卫生事件应急处理</t>
  </si>
  <si>
    <t xml:space="preserve">    对机关事业单位职业年金的补助</t>
  </si>
  <si>
    <t xml:space="preserve">  补充道路交通事故社会救助基金</t>
  </si>
  <si>
    <t xml:space="preserve">    其他公共卫生支出</t>
  </si>
  <si>
    <t xml:space="preserve">    其他行政事业单位养老支出</t>
  </si>
  <si>
    <t xml:space="preserve">    交强险增值税补助基金支出</t>
  </si>
  <si>
    <t xml:space="preserve">  中医药</t>
  </si>
  <si>
    <t xml:space="preserve">  企业改革补助</t>
  </si>
  <si>
    <t xml:space="preserve">    交强险罚款收入补助基金支出</t>
  </si>
  <si>
    <t xml:space="preserve">    中医(民族医)药专项</t>
  </si>
  <si>
    <t xml:space="preserve">    企业关闭破产补助</t>
  </si>
  <si>
    <t xml:space="preserve">  其他生活救助</t>
  </si>
  <si>
    <t xml:space="preserve">    其他中医药支出</t>
  </si>
  <si>
    <t xml:space="preserve">    厂办大集体改革补助</t>
  </si>
  <si>
    <t xml:space="preserve">    其他城市生活救助</t>
  </si>
  <si>
    <t xml:space="preserve">  计划生育事务</t>
  </si>
  <si>
    <t xml:space="preserve">    其他企业改革发展补助</t>
  </si>
  <si>
    <t xml:space="preserve">    其他农村生活救助</t>
  </si>
  <si>
    <t xml:space="preserve">    计划生育机构</t>
  </si>
  <si>
    <t xml:space="preserve">  就业补助</t>
  </si>
  <si>
    <t xml:space="preserve">  财政对基本养老保险基金的补助</t>
  </si>
  <si>
    <t xml:space="preserve">    计划生育服务</t>
  </si>
  <si>
    <t xml:space="preserve">    就业创业服务补贴</t>
  </si>
  <si>
    <t xml:space="preserve">    财政对企业职工基本养老保险基金的补助</t>
  </si>
  <si>
    <t xml:space="preserve">    其他计划生育事务支出</t>
  </si>
  <si>
    <t xml:space="preserve">    职业培训补贴</t>
  </si>
  <si>
    <t xml:space="preserve">    财政对城乡居民基本养老保险基金的补助</t>
  </si>
  <si>
    <t xml:space="preserve">  行政事业单位医疗</t>
  </si>
  <si>
    <t xml:space="preserve">    社会保险补贴</t>
  </si>
  <si>
    <t xml:space="preserve">    财政对其他基本养老保险基金的补助</t>
  </si>
  <si>
    <t xml:space="preserve">    行政单位医疗</t>
  </si>
  <si>
    <t xml:space="preserve">    公益性岗位补贴</t>
  </si>
  <si>
    <t xml:space="preserve">  财政对其他社会保险基金的补助</t>
  </si>
  <si>
    <t xml:space="preserve">    事业单位医疗</t>
  </si>
  <si>
    <t xml:space="preserve">    职业技能鉴定补贴</t>
  </si>
  <si>
    <t xml:space="preserve">    财政对失业保险基金的补助</t>
  </si>
  <si>
    <t xml:space="preserve">    公务员医疗补助</t>
  </si>
  <si>
    <t xml:space="preserve">    就业见习补贴</t>
  </si>
  <si>
    <t xml:space="preserve">    财政对工伤保险基金的补助</t>
  </si>
  <si>
    <t xml:space="preserve">    其他行政事业单位医疗支出</t>
  </si>
  <si>
    <t xml:space="preserve">    高技能人才培养补助</t>
  </si>
  <si>
    <t xml:space="preserve">    其他财政对社会保险基金的补助</t>
  </si>
  <si>
    <t xml:space="preserve">  财政对基本医疗保险基金的补助</t>
  </si>
  <si>
    <t xml:space="preserve">    促进创业补贴</t>
  </si>
  <si>
    <t xml:space="preserve">  退役军人管理事务</t>
  </si>
  <si>
    <t xml:space="preserve">    财政对职工基本医疗保险基金的补助</t>
  </si>
  <si>
    <t xml:space="preserve">    其他就业补助支出</t>
  </si>
  <si>
    <t xml:space="preserve">    财政对城乡居民基本医疗保险基金的补助</t>
  </si>
  <si>
    <t xml:space="preserve">  抚恤</t>
  </si>
  <si>
    <t xml:space="preserve">    财政对其他基本医疗保险基金的补助</t>
  </si>
  <si>
    <t xml:space="preserve">    死亡抚恤</t>
  </si>
  <si>
    <t xml:space="preserve">  医疗救助</t>
  </si>
  <si>
    <t xml:space="preserve">    伤残抚恤</t>
  </si>
  <si>
    <t xml:space="preserve">    拥军优属</t>
  </si>
  <si>
    <t xml:space="preserve">    城乡医疗救助</t>
  </si>
  <si>
    <t xml:space="preserve">    在乡复员、退伍军人生活补助</t>
  </si>
  <si>
    <t xml:space="preserve">    部队供应</t>
  </si>
  <si>
    <t xml:space="preserve">    疾病应急救助</t>
  </si>
  <si>
    <t xml:space="preserve">    优抚事业单位支出</t>
  </si>
  <si>
    <t xml:space="preserve">    其他医疗救助支出</t>
  </si>
  <si>
    <t xml:space="preserve">    义务兵优待</t>
  </si>
  <si>
    <t xml:space="preserve">    其他退役军人事务管理支出</t>
  </si>
  <si>
    <t xml:space="preserve">  优抚对象医疗</t>
  </si>
  <si>
    <t xml:space="preserve">    农村籍退役士兵老年生活补助</t>
  </si>
  <si>
    <t xml:space="preserve">  财政代缴社会保险费支出</t>
  </si>
  <si>
    <t xml:space="preserve">    优抚对象医疗补助</t>
  </si>
  <si>
    <t xml:space="preserve">    其他优抚支出</t>
  </si>
  <si>
    <t xml:space="preserve">    财政代缴城乡居民基本养老保险费支出</t>
  </si>
  <si>
    <t xml:space="preserve">    其他优抚对象医疗支出</t>
  </si>
  <si>
    <t xml:space="preserve">  退役安置</t>
  </si>
  <si>
    <t xml:space="preserve">    财政代缴其他社会保险费支出</t>
  </si>
  <si>
    <t xml:space="preserve">  医疗保障管理事务</t>
  </si>
  <si>
    <t xml:space="preserve">    退役士兵安置</t>
  </si>
  <si>
    <t xml:space="preserve">  其他社会保障和就业支出(款)</t>
  </si>
  <si>
    <t xml:space="preserve">    军队移交政府的离退休人员安置</t>
  </si>
  <si>
    <t xml:space="preserve">    其他社会保障和就业支出(项)</t>
  </si>
  <si>
    <t xml:space="preserve">    军队移交政府离退休干部管理机构</t>
  </si>
  <si>
    <t>卫生健康支出</t>
  </si>
  <si>
    <t xml:space="preserve">    退役士兵管理教育</t>
  </si>
  <si>
    <t xml:space="preserve">  卫生健康管理事务</t>
  </si>
  <si>
    <t xml:space="preserve">    军队转业干部安置</t>
  </si>
  <si>
    <t xml:space="preserve">    医疗保障政策管理</t>
  </si>
  <si>
    <t xml:space="preserve">    其他退役安置支出</t>
  </si>
  <si>
    <t xml:space="preserve">    医疗保障经办事务</t>
  </si>
  <si>
    <t xml:space="preserve">  社会福利</t>
  </si>
  <si>
    <t xml:space="preserve">    儿童福利</t>
  </si>
  <si>
    <t xml:space="preserve">    其他卫生健康管理事务支出</t>
  </si>
  <si>
    <t xml:space="preserve">    其他医疗保障管理事务支出</t>
  </si>
  <si>
    <t xml:space="preserve">    老年福利</t>
  </si>
  <si>
    <t xml:space="preserve">  公立医院</t>
  </si>
  <si>
    <t xml:space="preserve">  老龄卫生健康事务(款)</t>
  </si>
  <si>
    <t xml:space="preserve">    康复辅具</t>
  </si>
  <si>
    <t xml:space="preserve">    综合医院</t>
  </si>
  <si>
    <t xml:space="preserve">    老龄卫生健康事务(项)</t>
  </si>
  <si>
    <t xml:space="preserve">    殡葬</t>
  </si>
  <si>
    <t xml:space="preserve">    中医(民族)医院</t>
  </si>
  <si>
    <t xml:space="preserve">  其他卫生健康支出(款)</t>
  </si>
  <si>
    <t xml:space="preserve">    社会福利事业单位</t>
  </si>
  <si>
    <t xml:space="preserve">    传染病医院</t>
  </si>
  <si>
    <t xml:space="preserve">    其他卫生健康支出(项)</t>
  </si>
  <si>
    <t xml:space="preserve">    养老服务</t>
  </si>
  <si>
    <t xml:space="preserve">    职业病防治医院</t>
  </si>
  <si>
    <t>节能环保支出</t>
  </si>
  <si>
    <t xml:space="preserve">    其他社会福利支出</t>
  </si>
  <si>
    <t xml:space="preserve">    精神病医院</t>
  </si>
  <si>
    <t xml:space="preserve">  环境保护管理事务</t>
  </si>
  <si>
    <t xml:space="preserve">  残疾人事业</t>
  </si>
  <si>
    <t xml:space="preserve">    妇幼保健医院</t>
  </si>
  <si>
    <t xml:space="preserve">    儿童医院</t>
  </si>
  <si>
    <t xml:space="preserve">    其他专科医院</t>
  </si>
  <si>
    <t xml:space="preserve">    生态环境保护宣传</t>
  </si>
  <si>
    <t xml:space="preserve">    能源战略规划与实施</t>
  </si>
  <si>
    <t xml:space="preserve">  林业和草原</t>
  </si>
  <si>
    <t xml:space="preserve">    环境保护法规、规划及标准</t>
  </si>
  <si>
    <t xml:space="preserve">    能源科技装备</t>
  </si>
  <si>
    <t xml:space="preserve">    生态环境国际合作及履约</t>
  </si>
  <si>
    <t xml:space="preserve">    能源行业管理</t>
  </si>
  <si>
    <t xml:space="preserve">    生态环境保护行政许可</t>
  </si>
  <si>
    <t xml:space="preserve">    能源管理</t>
  </si>
  <si>
    <t xml:space="preserve">    应对气候变化管理事务</t>
  </si>
  <si>
    <t xml:space="preserve">    石油储备发展管理</t>
  </si>
  <si>
    <t xml:space="preserve">    事业机构</t>
  </si>
  <si>
    <t xml:space="preserve">    其他环境保护管理事务支出</t>
  </si>
  <si>
    <t xml:space="preserve">    能源调查</t>
  </si>
  <si>
    <t xml:space="preserve">    森林资源培育</t>
  </si>
  <si>
    <t xml:space="preserve">  环境监测与监察</t>
  </si>
  <si>
    <t xml:space="preserve">    技术推广与转化</t>
  </si>
  <si>
    <t xml:space="preserve">    建设项目环评审查与监督</t>
  </si>
  <si>
    <t xml:space="preserve">    农村电网建设</t>
  </si>
  <si>
    <t xml:space="preserve">    森林资源管理</t>
  </si>
  <si>
    <t xml:space="preserve">    核与辐射安全监督</t>
  </si>
  <si>
    <t xml:space="preserve">    森林生态效益补偿</t>
  </si>
  <si>
    <t xml:space="preserve">    其他环境监测与监察支出</t>
  </si>
  <si>
    <t xml:space="preserve">    其他能源管理事务支出</t>
  </si>
  <si>
    <t xml:space="preserve">    自然保护区等管理</t>
  </si>
  <si>
    <t xml:space="preserve">  污染防治</t>
  </si>
  <si>
    <t xml:space="preserve">  其他节能环保支出(款)</t>
  </si>
  <si>
    <t xml:space="preserve">    动植物保护</t>
  </si>
  <si>
    <t xml:space="preserve">    大气</t>
  </si>
  <si>
    <t xml:space="preserve">    其他节能环保支出(项)</t>
  </si>
  <si>
    <t xml:space="preserve">    湿地保护</t>
  </si>
  <si>
    <t xml:space="preserve">    水体</t>
  </si>
  <si>
    <t>城乡社区支出</t>
  </si>
  <si>
    <t xml:space="preserve">    执法与监督</t>
  </si>
  <si>
    <t xml:space="preserve">    噪声</t>
  </si>
  <si>
    <t xml:space="preserve">  城乡社区管理事务</t>
  </si>
  <si>
    <t xml:space="preserve">    防沙治沙</t>
  </si>
  <si>
    <t xml:space="preserve">    固体废弃物与化学品</t>
  </si>
  <si>
    <t xml:space="preserve">    对外合作与交流</t>
  </si>
  <si>
    <t xml:space="preserve">    放射源和放射性废物监管</t>
  </si>
  <si>
    <t xml:space="preserve">    产业化管理</t>
  </si>
  <si>
    <t xml:space="preserve">    辐射</t>
  </si>
  <si>
    <t xml:space="preserve">    信息管理</t>
  </si>
  <si>
    <t xml:space="preserve">    土壤</t>
  </si>
  <si>
    <t xml:space="preserve">    城管执法</t>
  </si>
  <si>
    <t xml:space="preserve">    林区公共支出</t>
  </si>
  <si>
    <t xml:space="preserve">    其他污染防治支出</t>
  </si>
  <si>
    <t xml:space="preserve">    工程建设标准规范编制与监管</t>
  </si>
  <si>
    <t xml:space="preserve">    贷款贴息</t>
  </si>
  <si>
    <t xml:space="preserve">  自然生态保护</t>
  </si>
  <si>
    <t xml:space="preserve">    工程建设管理</t>
  </si>
  <si>
    <t xml:space="preserve">    成品油价格改革对林业的补贴</t>
  </si>
  <si>
    <t xml:space="preserve">    生态保护</t>
  </si>
  <si>
    <t xml:space="preserve">    市政公用行业市场监管</t>
  </si>
  <si>
    <t xml:space="preserve">    林业草原防灾减灾</t>
  </si>
  <si>
    <t xml:space="preserve">    农村环境保护</t>
  </si>
  <si>
    <t xml:space="preserve">    住宅建设与房地产市场监管</t>
  </si>
  <si>
    <t xml:space="preserve">    国家公园</t>
  </si>
  <si>
    <t xml:space="preserve">    生物及物种资源保护</t>
  </si>
  <si>
    <t xml:space="preserve">    执业资格注册、资质审查</t>
  </si>
  <si>
    <t xml:space="preserve">    草原管理</t>
  </si>
  <si>
    <t xml:space="preserve">    其他自然生态保护支出</t>
  </si>
  <si>
    <t xml:space="preserve">    其他城乡社区管理事务支出</t>
  </si>
  <si>
    <t xml:space="preserve">    行业业务管理</t>
  </si>
  <si>
    <t xml:space="preserve">  天然林保护</t>
  </si>
  <si>
    <t xml:space="preserve">  城乡社区规划与管理(款)</t>
  </si>
  <si>
    <t xml:space="preserve">    其他林业和草原支出</t>
  </si>
  <si>
    <t xml:space="preserve">    森林管护</t>
  </si>
  <si>
    <t xml:space="preserve">    城乡社区规划与管理(项)</t>
  </si>
  <si>
    <t xml:space="preserve">  水利</t>
  </si>
  <si>
    <t xml:space="preserve">    社会保险补助</t>
  </si>
  <si>
    <t xml:space="preserve">  城乡社区公共设施</t>
  </si>
  <si>
    <t xml:space="preserve">    政策性社会性支出补助</t>
  </si>
  <si>
    <t xml:space="preserve">    小城镇基础设施建设</t>
  </si>
  <si>
    <t xml:space="preserve">    天然林保护工程建设</t>
  </si>
  <si>
    <t xml:space="preserve">    其他城乡社区公共设施支出</t>
  </si>
  <si>
    <t xml:space="preserve">    停伐补助</t>
  </si>
  <si>
    <t xml:space="preserve">  城乡社区环境卫生(款)</t>
  </si>
  <si>
    <t xml:space="preserve">    水利行业业务管理</t>
  </si>
  <si>
    <t xml:space="preserve">    其他天然林保护支出</t>
  </si>
  <si>
    <t xml:space="preserve">    城乡社区环境卫生(项)</t>
  </si>
  <si>
    <t xml:space="preserve">    水利工程建设</t>
  </si>
  <si>
    <t xml:space="preserve">  退耕还林还草</t>
  </si>
  <si>
    <t xml:space="preserve">  建设市场管理与监督(款)</t>
  </si>
  <si>
    <t xml:space="preserve">    水利工程运行与维护</t>
  </si>
  <si>
    <t xml:space="preserve">    退耕现金</t>
  </si>
  <si>
    <t xml:space="preserve">    建设市场管理与监督(项)</t>
  </si>
  <si>
    <t xml:space="preserve">    长江黄河等流域管理</t>
  </si>
  <si>
    <t xml:space="preserve">    退耕还林粮食折现补贴</t>
  </si>
  <si>
    <t xml:space="preserve">  其他城乡社区支出(款)</t>
  </si>
  <si>
    <t xml:space="preserve">    水利前期工作</t>
  </si>
  <si>
    <t xml:space="preserve">    退耕还林粮食费用补贴</t>
  </si>
  <si>
    <t xml:space="preserve">    其他城乡社区支出(项)</t>
  </si>
  <si>
    <t xml:space="preserve">    水利执法监督</t>
  </si>
  <si>
    <t xml:space="preserve">    退耕还林工程建设</t>
  </si>
  <si>
    <t>农林水支出</t>
  </si>
  <si>
    <t xml:space="preserve">    水土保持</t>
  </si>
  <si>
    <t xml:space="preserve">    其他退耕还林还草支出</t>
  </si>
  <si>
    <t xml:space="preserve">  农业农村</t>
  </si>
  <si>
    <t xml:space="preserve">    水资源节约管理与保护</t>
  </si>
  <si>
    <t xml:space="preserve">  风沙荒漠治理</t>
  </si>
  <si>
    <t xml:space="preserve">    水质监测</t>
  </si>
  <si>
    <t xml:space="preserve">    京津风沙源治理工程建设</t>
  </si>
  <si>
    <t xml:space="preserve">    水文测报</t>
  </si>
  <si>
    <t xml:space="preserve">    其他风沙荒漠治理支出</t>
  </si>
  <si>
    <t xml:space="preserve">    防汛</t>
  </si>
  <si>
    <t xml:space="preserve">  退牧还草</t>
  </si>
  <si>
    <t xml:space="preserve">    抗旱</t>
  </si>
  <si>
    <t xml:space="preserve">    退牧还草工程建设</t>
  </si>
  <si>
    <t xml:space="preserve">    农垦运行</t>
  </si>
  <si>
    <t xml:space="preserve">    农村水利</t>
  </si>
  <si>
    <t xml:space="preserve">    其他退牧还草支出</t>
  </si>
  <si>
    <t xml:space="preserve">    科技转化与推广服务</t>
  </si>
  <si>
    <t xml:space="preserve">    水利技术推广</t>
  </si>
  <si>
    <t xml:space="preserve">  已垦草原退耕还草(款)</t>
  </si>
  <si>
    <t xml:space="preserve">    病虫害控制</t>
  </si>
  <si>
    <t xml:space="preserve">    国际河流治理与管理</t>
  </si>
  <si>
    <t xml:space="preserve">    已垦草原退耕还草(项)</t>
  </si>
  <si>
    <t xml:space="preserve">    农产品质量安全</t>
  </si>
  <si>
    <t xml:space="preserve">    江河湖库水系综合整治</t>
  </si>
  <si>
    <t xml:space="preserve">  能源节约利用(款)</t>
  </si>
  <si>
    <t xml:space="preserve">    执法监管</t>
  </si>
  <si>
    <t xml:space="preserve">    大中型水库移民后期扶持专项支出</t>
  </si>
  <si>
    <t xml:space="preserve">    能源节约利用(项)</t>
  </si>
  <si>
    <t xml:space="preserve">    统计监测与信息服务</t>
  </si>
  <si>
    <t xml:space="preserve">    水利安全监督</t>
  </si>
  <si>
    <t xml:space="preserve">  污染减排</t>
  </si>
  <si>
    <t xml:space="preserve">    生态环境监测与信息</t>
  </si>
  <si>
    <t xml:space="preserve">    对外交流与合作</t>
  </si>
  <si>
    <t xml:space="preserve">    水利建设征地及移民支出</t>
  </si>
  <si>
    <t xml:space="preserve">    生态环境执法监察</t>
  </si>
  <si>
    <t xml:space="preserve">    防灾救灾</t>
  </si>
  <si>
    <t xml:space="preserve">    农村人畜饮水</t>
  </si>
  <si>
    <t xml:space="preserve">    减排专项支出</t>
  </si>
  <si>
    <t xml:space="preserve">    稳定农民收入补贴</t>
  </si>
  <si>
    <t xml:space="preserve">    南水北调工程建设</t>
  </si>
  <si>
    <t xml:space="preserve">    清洁生产专项支出</t>
  </si>
  <si>
    <t xml:space="preserve">    农业结构调整补贴</t>
  </si>
  <si>
    <t xml:space="preserve">    南水北调工程管理</t>
  </si>
  <si>
    <t xml:space="preserve">    其他污染减排支出</t>
  </si>
  <si>
    <t xml:space="preserve">    农业生产发展</t>
  </si>
  <si>
    <t xml:space="preserve">    其他水利支出</t>
  </si>
  <si>
    <t xml:space="preserve">  可再生能源(款)</t>
  </si>
  <si>
    <t xml:space="preserve">    农村合作经济</t>
  </si>
  <si>
    <t xml:space="preserve">  扶贫</t>
  </si>
  <si>
    <t xml:space="preserve">    可再生能源(项)</t>
  </si>
  <si>
    <t xml:space="preserve">    农产品加工与促销</t>
  </si>
  <si>
    <t xml:space="preserve">  循环经济(款)</t>
  </si>
  <si>
    <t xml:space="preserve">    农村社会事业</t>
  </si>
  <si>
    <t xml:space="preserve">    循环经济(项)</t>
  </si>
  <si>
    <t xml:space="preserve">    农业资源保护修复与利用</t>
  </si>
  <si>
    <t xml:space="preserve">  能源管理事务</t>
  </si>
  <si>
    <t xml:space="preserve">    农村道路建设</t>
  </si>
  <si>
    <t xml:space="preserve">    农村基础设施建设</t>
  </si>
  <si>
    <t xml:space="preserve">    成品油价格改革对渔业的补贴</t>
  </si>
  <si>
    <t xml:space="preserve">    生产发展</t>
  </si>
  <si>
    <t xml:space="preserve">    对高校毕业生到基层任职补助</t>
  </si>
  <si>
    <t xml:space="preserve">    社会发展</t>
  </si>
  <si>
    <t xml:space="preserve">    农田建设</t>
  </si>
  <si>
    <t xml:space="preserve">    扶贫贷款奖补和贴息</t>
  </si>
  <si>
    <t xml:space="preserve">    能源预测预警</t>
  </si>
  <si>
    <t xml:space="preserve">    其他农业农村支出</t>
  </si>
  <si>
    <t xml:space="preserve">    “三西”农业建设专项补助</t>
  </si>
  <si>
    <t xml:space="preserve">    扶贫事业机构</t>
  </si>
  <si>
    <t xml:space="preserve">    民航还贷专项支出</t>
  </si>
  <si>
    <t xml:space="preserve">    无线电及信息通信监管</t>
  </si>
  <si>
    <t xml:space="preserve">    其他扶贫支出</t>
  </si>
  <si>
    <t xml:space="preserve">    民用航空安全</t>
  </si>
  <si>
    <t xml:space="preserve">    工程建设及运行维护</t>
  </si>
  <si>
    <t xml:space="preserve">  农村综合改革</t>
  </si>
  <si>
    <t xml:space="preserve">    民航专项运输</t>
  </si>
  <si>
    <t xml:space="preserve">    产业发展</t>
  </si>
  <si>
    <t xml:space="preserve">    对村级公益事业建设的补助</t>
  </si>
  <si>
    <t xml:space="preserve">    其他民用航空运输支出</t>
  </si>
  <si>
    <t xml:space="preserve">    国有农场办社会职能改革补助</t>
  </si>
  <si>
    <t xml:space="preserve">  成品油价格改革对交通运输的补贴</t>
  </si>
  <si>
    <t xml:space="preserve">    其他工业和信息产业监管支出</t>
  </si>
  <si>
    <t xml:space="preserve">    对村民委员会和村党支部的补助</t>
  </si>
  <si>
    <t xml:space="preserve">    对城市公交的补贴</t>
  </si>
  <si>
    <t xml:space="preserve">  国有资产监管</t>
  </si>
  <si>
    <t xml:space="preserve">    对村集体经济组织的补助</t>
  </si>
  <si>
    <t xml:space="preserve">    对农村道路客运的补贴</t>
  </si>
  <si>
    <t xml:space="preserve">    农村综合改革示范试点补助</t>
  </si>
  <si>
    <t xml:space="preserve">    对出租车的补贴</t>
  </si>
  <si>
    <t xml:space="preserve">    其他农村综合改革支出</t>
  </si>
  <si>
    <t xml:space="preserve">    成品油价格改革补贴其他支出</t>
  </si>
  <si>
    <t xml:space="preserve">  普惠金融发展支出</t>
  </si>
  <si>
    <t xml:space="preserve">  邮政业支出</t>
  </si>
  <si>
    <t xml:space="preserve">    国有企业监事会专项</t>
  </si>
  <si>
    <t xml:space="preserve">    支持农村金融机构</t>
  </si>
  <si>
    <t xml:space="preserve">    中央企业专项管理</t>
  </si>
  <si>
    <t xml:space="preserve">    涉农贷款增量奖励</t>
  </si>
  <si>
    <t xml:space="preserve">    其他国有资产监管支出</t>
  </si>
  <si>
    <t xml:space="preserve">    农业保险保费补贴</t>
  </si>
  <si>
    <t xml:space="preserve">  支持中小企业发展和管理支出</t>
  </si>
  <si>
    <t xml:space="preserve">    创业担保贷款贴息</t>
  </si>
  <si>
    <t xml:space="preserve">    行业监管</t>
  </si>
  <si>
    <t xml:space="preserve">    补充创业担保贷款基金</t>
  </si>
  <si>
    <t xml:space="preserve">    邮政普遍服务与特殊服务</t>
  </si>
  <si>
    <t xml:space="preserve">    其他普惠金融发展支出</t>
  </si>
  <si>
    <t xml:space="preserve">    其他邮政业支出</t>
  </si>
  <si>
    <t xml:space="preserve">  目标价格补贴</t>
  </si>
  <si>
    <t xml:space="preserve">  车辆购置税支出</t>
  </si>
  <si>
    <t xml:space="preserve">    科技型中小企业技术创新基金</t>
  </si>
  <si>
    <t xml:space="preserve">    棉花目标价格补贴</t>
  </si>
  <si>
    <t xml:space="preserve">    车辆购置税用于公路等基础设施建设支出</t>
  </si>
  <si>
    <t xml:space="preserve">    中小企业发展专项</t>
  </si>
  <si>
    <t xml:space="preserve">    其他目标价格补贴</t>
  </si>
  <si>
    <t xml:space="preserve">    车辆购置税用于农村公路建设支出</t>
  </si>
  <si>
    <t xml:space="preserve">    减免房租补贴</t>
  </si>
  <si>
    <t xml:space="preserve">  其他农林水支出(款)</t>
  </si>
  <si>
    <t xml:space="preserve">    车辆购置税用于老旧汽车报废更新补贴</t>
  </si>
  <si>
    <t xml:space="preserve">    其他支持中小企业发展和管理支出</t>
  </si>
  <si>
    <t xml:space="preserve">    化解其他公益性乡村债务支出</t>
  </si>
  <si>
    <t xml:space="preserve">    车辆购置税其他支出</t>
  </si>
  <si>
    <t xml:space="preserve">  其他资源勘探工业信息等支出(款)</t>
  </si>
  <si>
    <t xml:space="preserve">    其他农林水支出(项)</t>
  </si>
  <si>
    <t xml:space="preserve">  其他交通运输支出(款)</t>
  </si>
  <si>
    <t xml:space="preserve">    黄金事务</t>
  </si>
  <si>
    <t>交通运输支出</t>
  </si>
  <si>
    <t xml:space="preserve">    公共交通运营补助</t>
  </si>
  <si>
    <t xml:space="preserve">    技术改造支出</t>
  </si>
  <si>
    <t xml:space="preserve">  公路水路运输</t>
  </si>
  <si>
    <t xml:space="preserve">    其他交通运输支出(项)</t>
  </si>
  <si>
    <t xml:space="preserve">    中药材扶持资金支出</t>
  </si>
  <si>
    <t>资源勘探工业信息等支出</t>
  </si>
  <si>
    <t xml:space="preserve">    重点产业振兴和技术改造项目贷款贴息</t>
  </si>
  <si>
    <t xml:space="preserve">  资源勘探开发</t>
  </si>
  <si>
    <t xml:space="preserve">    其他资源勘探工业信息等支出(项)</t>
  </si>
  <si>
    <t>商业服务业等支出</t>
  </si>
  <si>
    <t xml:space="preserve">    公路建设</t>
  </si>
  <si>
    <t xml:space="preserve">  商业流通事务</t>
  </si>
  <si>
    <t xml:space="preserve">    公路养护</t>
  </si>
  <si>
    <t xml:space="preserve">    交通运输信息化建设</t>
  </si>
  <si>
    <t xml:space="preserve">    煤炭勘探开采和洗选</t>
  </si>
  <si>
    <t xml:space="preserve">    公路和运输安全</t>
  </si>
  <si>
    <t xml:space="preserve">    石油和天然气勘探开采</t>
  </si>
  <si>
    <t xml:space="preserve">    公路还贷专项</t>
  </si>
  <si>
    <t xml:space="preserve">    黑色金属矿勘探和采选</t>
  </si>
  <si>
    <t xml:space="preserve">    食品流通安全补贴</t>
  </si>
  <si>
    <t xml:space="preserve">    公路运输管理</t>
  </si>
  <si>
    <t xml:space="preserve">    有色金属矿勘探和采选</t>
  </si>
  <si>
    <t xml:space="preserve">    市场监测及信息管理</t>
  </si>
  <si>
    <t xml:space="preserve">    公路和运输技术标准化建设</t>
  </si>
  <si>
    <t xml:space="preserve">    非金属矿勘探和采选</t>
  </si>
  <si>
    <t xml:space="preserve">    民贸企业补贴</t>
  </si>
  <si>
    <t xml:space="preserve">    港口设施</t>
  </si>
  <si>
    <t xml:space="preserve">    其他资源勘探业支出</t>
  </si>
  <si>
    <t xml:space="preserve">    民贸民品贷款贴息</t>
  </si>
  <si>
    <t xml:space="preserve">    航道维护</t>
  </si>
  <si>
    <t xml:space="preserve">  制造业</t>
  </si>
  <si>
    <t xml:space="preserve">    船舶检验</t>
  </si>
  <si>
    <t xml:space="preserve">    其他商业流通事务支出</t>
  </si>
  <si>
    <t xml:space="preserve">    救助打捞</t>
  </si>
  <si>
    <t xml:space="preserve">  涉外发展服务支出</t>
  </si>
  <si>
    <t xml:space="preserve">    内河运输</t>
  </si>
  <si>
    <t xml:space="preserve">    远洋运输</t>
  </si>
  <si>
    <t xml:space="preserve">    纺织业</t>
  </si>
  <si>
    <t xml:space="preserve">    海事管理</t>
  </si>
  <si>
    <t xml:space="preserve">    医药制造业</t>
  </si>
  <si>
    <t xml:space="preserve">    航标事业发展支出</t>
  </si>
  <si>
    <t xml:space="preserve">    非金属矿物制品业</t>
  </si>
  <si>
    <t xml:space="preserve">    外商投资环境建设补助资金</t>
  </si>
  <si>
    <t xml:space="preserve">    水路运输管理支出</t>
  </si>
  <si>
    <t xml:space="preserve">    通信设备、计算机及其他电子设备制造业</t>
  </si>
  <si>
    <t xml:space="preserve">    其他涉外发展服务支出</t>
  </si>
  <si>
    <t xml:space="preserve">    口岸建设</t>
  </si>
  <si>
    <t xml:space="preserve">    交通运输设备制造业</t>
  </si>
  <si>
    <t xml:space="preserve">  其他商业服务业等支出(款)</t>
  </si>
  <si>
    <t xml:space="preserve">    取消政府还贷二级公路收费专项支出</t>
  </si>
  <si>
    <t xml:space="preserve">    电气机械及器材制造业</t>
  </si>
  <si>
    <t xml:space="preserve">    服务业基础设施建设</t>
  </si>
  <si>
    <t xml:space="preserve">    其他公路水路运输支出</t>
  </si>
  <si>
    <t xml:space="preserve">    工艺品及其他制造业</t>
  </si>
  <si>
    <t xml:space="preserve">    其他商业服务业等支出(项)</t>
  </si>
  <si>
    <t xml:space="preserve">  铁路运输</t>
  </si>
  <si>
    <t xml:space="preserve">    石油加工、炼焦及核燃料加工业</t>
  </si>
  <si>
    <t>金融支出</t>
  </si>
  <si>
    <t xml:space="preserve">    化学原料及化学制品制造业</t>
  </si>
  <si>
    <t xml:space="preserve">  金融部门行政支出</t>
  </si>
  <si>
    <t xml:space="preserve">    黑色金属冶炼及压延加工业</t>
  </si>
  <si>
    <t xml:space="preserve">    有色金属冶炼及压延加工业</t>
  </si>
  <si>
    <t xml:space="preserve">    铁路路网建设</t>
  </si>
  <si>
    <t xml:space="preserve">    其他制造业支出</t>
  </si>
  <si>
    <t xml:space="preserve">    铁路还贷专项</t>
  </si>
  <si>
    <t xml:space="preserve">  建筑业</t>
  </si>
  <si>
    <t xml:space="preserve">    安全防卫</t>
  </si>
  <si>
    <t xml:space="preserve">    铁路安全</t>
  </si>
  <si>
    <t xml:space="preserve">    铁路专项运输</t>
  </si>
  <si>
    <t xml:space="preserve">    金融部门其他行政支出</t>
  </si>
  <si>
    <t xml:space="preserve">  金融部门监管支出</t>
  </si>
  <si>
    <t xml:space="preserve">    其他铁路运输支出</t>
  </si>
  <si>
    <t xml:space="preserve">    其他建筑业支出</t>
  </si>
  <si>
    <t xml:space="preserve">    货币发行</t>
  </si>
  <si>
    <t xml:space="preserve">  民用航空运输</t>
  </si>
  <si>
    <t xml:space="preserve">  工业和信息产业监管</t>
  </si>
  <si>
    <t xml:space="preserve">    金融服务</t>
  </si>
  <si>
    <t xml:space="preserve">    反假币</t>
  </si>
  <si>
    <t xml:space="preserve">    重点金融机构监管</t>
  </si>
  <si>
    <t xml:space="preserve">    金融稽查与案件处理</t>
  </si>
  <si>
    <t xml:space="preserve">    机场建设</t>
  </si>
  <si>
    <t xml:space="preserve">    战备应急</t>
  </si>
  <si>
    <t xml:space="preserve">    金融行业电子化建设</t>
  </si>
  <si>
    <t xml:space="preserve">    空管系统建设</t>
  </si>
  <si>
    <t xml:space="preserve">    专用通信</t>
  </si>
  <si>
    <t xml:space="preserve">    从业人员资格考试</t>
  </si>
  <si>
    <t xml:space="preserve">    反洗钱</t>
  </si>
  <si>
    <t xml:space="preserve">    气象基础设施建设与维修</t>
  </si>
  <si>
    <t xml:space="preserve">    化肥储备</t>
  </si>
  <si>
    <t xml:space="preserve">    金融部门其他监管支出</t>
  </si>
  <si>
    <t xml:space="preserve">    气象卫星</t>
  </si>
  <si>
    <t xml:space="preserve">    农药储备</t>
  </si>
  <si>
    <t xml:space="preserve">  金融发展支出</t>
  </si>
  <si>
    <t xml:space="preserve">    气象法规与标准</t>
  </si>
  <si>
    <t xml:space="preserve">    边销茶储备</t>
  </si>
  <si>
    <t xml:space="preserve">    政策性银行亏损补贴</t>
  </si>
  <si>
    <t xml:space="preserve">    气象资金审计稽查</t>
  </si>
  <si>
    <t xml:space="preserve">    羊毛储备</t>
  </si>
  <si>
    <t xml:space="preserve">    利息费用补贴支出</t>
  </si>
  <si>
    <t xml:space="preserve">    其他气象事务支出</t>
  </si>
  <si>
    <t xml:space="preserve">    医药储备</t>
  </si>
  <si>
    <t xml:space="preserve">    补充资本金</t>
  </si>
  <si>
    <t xml:space="preserve">  其他自然资源海洋气象等支出(款)</t>
  </si>
  <si>
    <t xml:space="preserve">    食盐储备</t>
  </si>
  <si>
    <t xml:space="preserve">    风险基金补助</t>
  </si>
  <si>
    <t xml:space="preserve">    其他自然资源海洋气象等支出(项)</t>
  </si>
  <si>
    <t xml:space="preserve">    战略物资储备</t>
  </si>
  <si>
    <t xml:space="preserve">    其他金融发展支出</t>
  </si>
  <si>
    <t>住房保障支出</t>
  </si>
  <si>
    <t xml:space="preserve">    应急物资储备</t>
  </si>
  <si>
    <t xml:space="preserve">  金融调控支出</t>
  </si>
  <si>
    <t xml:space="preserve">  保障性安居工程支出</t>
  </si>
  <si>
    <t xml:space="preserve">    其他重要商品储备支出</t>
  </si>
  <si>
    <t xml:space="preserve">    中央银行亏损补贴</t>
  </si>
  <si>
    <t xml:space="preserve">    廉租住房</t>
  </si>
  <si>
    <t>灾害防治及应急管理支出</t>
  </si>
  <si>
    <t xml:space="preserve">    其他金融调控支出</t>
  </si>
  <si>
    <t xml:space="preserve">    沉陷区治理</t>
  </si>
  <si>
    <t xml:space="preserve">  应急管理事务</t>
  </si>
  <si>
    <t xml:space="preserve">  其他金融支出(款)</t>
  </si>
  <si>
    <t xml:space="preserve">    棚户区改造</t>
  </si>
  <si>
    <t xml:space="preserve">    重点企业贷款贴息</t>
  </si>
  <si>
    <t xml:space="preserve">    少数民族地区游牧民定居工程</t>
  </si>
  <si>
    <t xml:space="preserve">    其他金融支出(项)</t>
  </si>
  <si>
    <t xml:space="preserve">    农村危房改造</t>
  </si>
  <si>
    <t>援助其他地区支出</t>
  </si>
  <si>
    <t xml:space="preserve">    公共租赁住房</t>
  </si>
  <si>
    <t xml:space="preserve">    灾害风险防治</t>
  </si>
  <si>
    <t xml:space="preserve">  一般公共服务</t>
  </si>
  <si>
    <t xml:space="preserve">    保障性住房租金补贴</t>
  </si>
  <si>
    <t xml:space="preserve">    国务院安委会专项</t>
  </si>
  <si>
    <t xml:space="preserve">  教育</t>
  </si>
  <si>
    <t xml:space="preserve">    老旧小区改造</t>
  </si>
  <si>
    <t xml:space="preserve">    安全监管</t>
  </si>
  <si>
    <t xml:space="preserve">  文化体育与传媒</t>
  </si>
  <si>
    <t xml:space="preserve">    住房租赁市场发展</t>
  </si>
  <si>
    <t xml:space="preserve">    安全生产基础</t>
  </si>
  <si>
    <t xml:space="preserve">  医疗卫生</t>
  </si>
  <si>
    <t xml:space="preserve">    其他保障性安居工程支出</t>
  </si>
  <si>
    <t xml:space="preserve">    应急救援</t>
  </si>
  <si>
    <t xml:space="preserve">  节能环保</t>
  </si>
  <si>
    <t xml:space="preserve">  住房改革支出</t>
  </si>
  <si>
    <t xml:space="preserve">    应急管理</t>
  </si>
  <si>
    <t xml:space="preserve">  农业</t>
  </si>
  <si>
    <t xml:space="preserve">    住房公积金</t>
  </si>
  <si>
    <t xml:space="preserve">  交通运输</t>
  </si>
  <si>
    <t xml:space="preserve">    提租补贴</t>
  </si>
  <si>
    <t xml:space="preserve">    其他应急管理支出</t>
  </si>
  <si>
    <t xml:space="preserve">  住房保障</t>
  </si>
  <si>
    <t xml:space="preserve">    购房补贴</t>
  </si>
  <si>
    <t xml:space="preserve">  消防事务</t>
  </si>
  <si>
    <t xml:space="preserve">  其他支出</t>
  </si>
  <si>
    <t xml:space="preserve">  城乡社区住宅</t>
  </si>
  <si>
    <t>自然资源海洋气象等支出</t>
  </si>
  <si>
    <t xml:space="preserve">    公有住房建设和维修改造支出</t>
  </si>
  <si>
    <t xml:space="preserve">  自然资源事务</t>
  </si>
  <si>
    <t xml:space="preserve">    住房公积金管理</t>
  </si>
  <si>
    <t xml:space="preserve">    其他城乡社区住宅支出</t>
  </si>
  <si>
    <t xml:space="preserve">    消防应急救援</t>
  </si>
  <si>
    <t>粮油物资储备支出</t>
  </si>
  <si>
    <t xml:space="preserve">    其他消防事务支出</t>
  </si>
  <si>
    <t xml:space="preserve">  粮油物资事务</t>
  </si>
  <si>
    <t xml:space="preserve">  森林消防事务</t>
  </si>
  <si>
    <t xml:space="preserve">    自然资源规划及管理</t>
  </si>
  <si>
    <t xml:space="preserve">    自然资源利用与保护</t>
  </si>
  <si>
    <t xml:space="preserve">    自然资源社会公益服务</t>
  </si>
  <si>
    <t xml:space="preserve">    自然资源行业业务管理</t>
  </si>
  <si>
    <t xml:space="preserve">    财务和审计支出</t>
  </si>
  <si>
    <t xml:space="preserve">    森林消防应急救援</t>
  </si>
  <si>
    <t xml:space="preserve">    自然资源调查与确权登记</t>
  </si>
  <si>
    <t xml:space="preserve">    信息统计</t>
  </si>
  <si>
    <t xml:space="preserve">    其他森林消防事务支出</t>
  </si>
  <si>
    <t xml:space="preserve">    土地资源储备支出</t>
  </si>
  <si>
    <t xml:space="preserve">    专项业务活动</t>
  </si>
  <si>
    <t xml:space="preserve">  煤矿安全</t>
  </si>
  <si>
    <t xml:space="preserve">    地质矿产资源与环境调查</t>
  </si>
  <si>
    <t xml:space="preserve">    国家粮油差价补贴</t>
  </si>
  <si>
    <t xml:space="preserve">    地质勘查与矿产资源管理</t>
  </si>
  <si>
    <t xml:space="preserve">    粮食财务挂账利息补贴</t>
  </si>
  <si>
    <t xml:space="preserve">    地质转产项目财政贴息</t>
  </si>
  <si>
    <t xml:space="preserve">    粮食财务挂账消化款</t>
  </si>
  <si>
    <t xml:space="preserve">    国外风险勘查</t>
  </si>
  <si>
    <t xml:space="preserve">    处理陈化粮补贴</t>
  </si>
  <si>
    <t xml:space="preserve">    煤矿安全监察事务</t>
  </si>
  <si>
    <t xml:space="preserve">    地质勘查基金(周转金)支出</t>
  </si>
  <si>
    <t xml:space="preserve">    粮食风险基金</t>
  </si>
  <si>
    <t xml:space="preserve">    煤矿应急救援事务</t>
  </si>
  <si>
    <t xml:space="preserve">    海域与海岛管理</t>
  </si>
  <si>
    <t xml:space="preserve">    粮油市场调控专项资金</t>
  </si>
  <si>
    <t xml:space="preserve">    自然资源国际合作与海洋权益维护</t>
  </si>
  <si>
    <t xml:space="preserve">    设施建设</t>
  </si>
  <si>
    <t xml:space="preserve">    其他煤矿安全支出</t>
  </si>
  <si>
    <t xml:space="preserve">    自然资源卫星</t>
  </si>
  <si>
    <t xml:space="preserve">    设施安全</t>
  </si>
  <si>
    <t xml:space="preserve">  地震事务</t>
  </si>
  <si>
    <t xml:space="preserve">    极地考察</t>
  </si>
  <si>
    <t xml:space="preserve">    物资保管保养</t>
  </si>
  <si>
    <t xml:space="preserve">    深海调查与资源开发</t>
  </si>
  <si>
    <t xml:space="preserve">    海港航标维护</t>
  </si>
  <si>
    <t xml:space="preserve">    其他粮油物资事务支出</t>
  </si>
  <si>
    <t xml:space="preserve">    海水淡化</t>
  </si>
  <si>
    <t xml:space="preserve">  能源储备</t>
  </si>
  <si>
    <t xml:space="preserve">    地震监测</t>
  </si>
  <si>
    <t xml:space="preserve">    无居民海岛使用金支出</t>
  </si>
  <si>
    <t xml:space="preserve">    石油储备</t>
  </si>
  <si>
    <t xml:space="preserve">    地震预测预报</t>
  </si>
  <si>
    <t xml:space="preserve">    海洋战略规划与预警监测</t>
  </si>
  <si>
    <t xml:space="preserve">    天然铀能源储备</t>
  </si>
  <si>
    <t xml:space="preserve">    地震灾害预防</t>
  </si>
  <si>
    <t xml:space="preserve">    基础测绘与地理信息监管</t>
  </si>
  <si>
    <t xml:space="preserve">    煤炭储备</t>
  </si>
  <si>
    <t xml:space="preserve">    地震应急救援</t>
  </si>
  <si>
    <t xml:space="preserve">    成品油储备</t>
  </si>
  <si>
    <t xml:space="preserve">    地震环境探察</t>
  </si>
  <si>
    <t xml:space="preserve">    其他自然资源事务支出</t>
  </si>
  <si>
    <t xml:space="preserve">    其他能源储备支出</t>
  </si>
  <si>
    <t xml:space="preserve">    防震减灾信息管理</t>
  </si>
  <si>
    <t xml:space="preserve">  气象事务</t>
  </si>
  <si>
    <t xml:space="preserve">  粮油储备</t>
  </si>
  <si>
    <t xml:space="preserve">    防震减灾基础管理</t>
  </si>
  <si>
    <t xml:space="preserve">    储备粮油补贴</t>
  </si>
  <si>
    <t xml:space="preserve">    地震事业机构</t>
  </si>
  <si>
    <t xml:space="preserve">    储备粮油差价补贴</t>
  </si>
  <si>
    <t xml:space="preserve">    其他地震事务支出</t>
  </si>
  <si>
    <t xml:space="preserve">    储备粮(油)库建设</t>
  </si>
  <si>
    <t xml:space="preserve">  自然灾害防治</t>
  </si>
  <si>
    <t xml:space="preserve">    气象事业机构</t>
  </si>
  <si>
    <t xml:space="preserve">    最低收购价政策支出</t>
  </si>
  <si>
    <t xml:space="preserve">    地质灾害防治</t>
  </si>
  <si>
    <t xml:space="preserve">    气象探测</t>
  </si>
  <si>
    <t xml:space="preserve">    其他粮油储备支出</t>
  </si>
  <si>
    <t xml:space="preserve">    森林草原防灾减灾</t>
  </si>
  <si>
    <t xml:space="preserve">    气象信息传输及管理</t>
  </si>
  <si>
    <t xml:space="preserve">  重要商品储备</t>
  </si>
  <si>
    <t xml:space="preserve">    其他自然灾害防治支出</t>
  </si>
  <si>
    <t xml:space="preserve">    气象预报预测</t>
  </si>
  <si>
    <t xml:space="preserve">    棉花储备</t>
  </si>
  <si>
    <t xml:space="preserve">  自然灾害救灾及恢复重建支出</t>
  </si>
  <si>
    <t xml:space="preserve">    气象服务</t>
  </si>
  <si>
    <t xml:space="preserve">    食糖储备</t>
  </si>
  <si>
    <t xml:space="preserve">    自然灾害救灾补助</t>
  </si>
  <si>
    <t xml:space="preserve">    气象装备保障维护</t>
  </si>
  <si>
    <t xml:space="preserve">    肉类储备</t>
  </si>
  <si>
    <t xml:space="preserve">    自然灾害灾后重建补助</t>
  </si>
  <si>
    <t xml:space="preserve">    其他自然灾害救灾及恢复重建支出</t>
  </si>
  <si>
    <t xml:space="preserve">  其他灾害防治及应急管理支出(款)</t>
  </si>
  <si>
    <t xml:space="preserve">    其他灾害防治及应急管理支出(项)</t>
  </si>
  <si>
    <t>其他支出(类)</t>
  </si>
  <si>
    <t xml:space="preserve">  其他支出(款)</t>
  </si>
  <si>
    <t xml:space="preserve">    其他支出(项)</t>
  </si>
  <si>
    <t>债务付息支出</t>
  </si>
  <si>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</si>
  <si>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</si>
  <si>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</si>
  <si>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</si>
  <si>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</si>
  <si>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债务发行费用支出</t>
  </si>
  <si>
    <t xml:space="preserve">  地方政府一般债务发行费用支出</t>
  </si>
  <si>
    <t>2021年度会同县一般公共预算本级支出决算表</t>
  </si>
  <si>
    <t>决算4表</t>
  </si>
  <si>
    <t>单位：万元</t>
  </si>
  <si>
    <t>科目编码</t>
  </si>
  <si>
    <t>科目名称</t>
  </si>
  <si>
    <t>一般公共预算支出</t>
  </si>
  <si>
    <t xml:space="preserve">  补充全国社会保障基金</t>
  </si>
  <si>
    <t xml:space="preserve">    用一般公共预算补充基金</t>
  </si>
  <si>
    <t>　　地质勘查与矿产资源管理</t>
  </si>
  <si>
    <t xml:space="preserve">  中央政府国内债务付息支出</t>
  </si>
  <si>
    <t xml:space="preserve">  中央政府国外债务付息支出</t>
  </si>
  <si>
    <t xml:space="preserve">  中央政府国内债务发行费用支出</t>
  </si>
  <si>
    <t xml:space="preserve">  中央政府国外债务发行费用支出</t>
  </si>
  <si>
    <t>2021年会同县一般公共预算本级基本支出决算表</t>
  </si>
  <si>
    <t>决算5表</t>
  </si>
  <si>
    <t>一般公共预算基本支出</t>
  </si>
  <si>
    <t>机关工资福利支出</t>
  </si>
  <si>
    <t xml:space="preserve">  工资奖金津补贴</t>
  </si>
  <si>
    <t xml:space="preserve">  社会保障缴费</t>
  </si>
  <si>
    <t xml:space="preserve">  住房公积金</t>
  </si>
  <si>
    <t xml:space="preserve">  其他工资福利支出</t>
  </si>
  <si>
    <t>机关商品和服务支出</t>
  </si>
  <si>
    <t xml:space="preserve">  办公经费</t>
  </si>
  <si>
    <t xml:space="preserve">  会议费</t>
  </si>
  <si>
    <t xml:space="preserve">  培训费</t>
  </si>
  <si>
    <t xml:space="preserve">  专用材料购置费</t>
  </si>
  <si>
    <t xml:space="preserve">  委托业务费</t>
  </si>
  <si>
    <t xml:space="preserve">  公务接待费</t>
  </si>
  <si>
    <t xml:space="preserve">  因公出国(境)费用</t>
  </si>
  <si>
    <t xml:space="preserve">  公务用车运行维护费</t>
  </si>
  <si>
    <t xml:space="preserve">  维修(护)费</t>
  </si>
  <si>
    <t xml:space="preserve">  其他商品和服务支出</t>
  </si>
  <si>
    <t>机关资本性支出(一)</t>
  </si>
  <si>
    <t xml:space="preserve">  房屋建筑物购建</t>
  </si>
  <si>
    <t xml:space="preserve">  基础设施建设</t>
  </si>
  <si>
    <t xml:space="preserve">  公务用车购置</t>
  </si>
  <si>
    <t xml:space="preserve">  土地征迁补偿和安置支出</t>
  </si>
  <si>
    <t xml:space="preserve">  设备购置</t>
  </si>
  <si>
    <t xml:space="preserve">  大型修缮</t>
  </si>
  <si>
    <t xml:space="preserve">  其他资本性支出</t>
  </si>
  <si>
    <t>机关资本性支出(二)</t>
  </si>
  <si>
    <t>对事业单位经常性补助</t>
  </si>
  <si>
    <t xml:space="preserve">  工资福利支出</t>
  </si>
  <si>
    <t xml:space="preserve">  商品和服务支出</t>
  </si>
  <si>
    <t xml:space="preserve">  其他对事业单位补助</t>
  </si>
  <si>
    <t>对事业单位资本性补助</t>
  </si>
  <si>
    <t xml:space="preserve">  资本性支出(一)</t>
  </si>
  <si>
    <t xml:space="preserve">  资本性支出(二)</t>
  </si>
  <si>
    <t>对企业补助</t>
  </si>
  <si>
    <t xml:space="preserve">  费用补贴</t>
  </si>
  <si>
    <t xml:space="preserve">  利息补贴</t>
  </si>
  <si>
    <t xml:space="preserve">  其他对企业补助</t>
  </si>
  <si>
    <t>对企业资本性支出</t>
  </si>
  <si>
    <t xml:space="preserve">  对企业资本性支出(一)</t>
  </si>
  <si>
    <t xml:space="preserve">  对企业资本性支出(二)</t>
  </si>
  <si>
    <t>对个人和家庭的补助</t>
  </si>
  <si>
    <t xml:space="preserve">  社会福利和救助</t>
  </si>
  <si>
    <t xml:space="preserve">  助学金</t>
  </si>
  <si>
    <t xml:space="preserve">  个人农业生产补贴</t>
  </si>
  <si>
    <t xml:space="preserve">  离退休费</t>
  </si>
  <si>
    <t xml:space="preserve">  其他对个人和家庭补助</t>
  </si>
  <si>
    <t>对社会保障基金补助</t>
  </si>
  <si>
    <t xml:space="preserve">  对社会保险基金补助</t>
  </si>
  <si>
    <t xml:space="preserve">  对机关事业单位职业年金的补助</t>
  </si>
  <si>
    <t>债务利息及费用支出</t>
  </si>
  <si>
    <t xml:space="preserve">  国内债务付息</t>
  </si>
  <si>
    <t xml:space="preserve">  国外债务付息</t>
  </si>
  <si>
    <t xml:space="preserve">  国内债务发行费用</t>
  </si>
  <si>
    <t xml:space="preserve">  国外债务发行费用</t>
  </si>
  <si>
    <t>其他支出</t>
  </si>
  <si>
    <t xml:space="preserve">  赠与</t>
  </si>
  <si>
    <t xml:space="preserve">  国家赔偿费用支出</t>
  </si>
  <si>
    <t xml:space="preserve">  对民间非营利组织和群众性自治组织补贴</t>
  </si>
  <si>
    <t>2021年度会同县一般公共预算转移性收支决算表</t>
  </si>
  <si>
    <t>决算06表</t>
  </si>
  <si>
    <t>项目</t>
  </si>
  <si>
    <t>决 算 数</t>
  </si>
  <si>
    <t>一般公共预算收入</t>
  </si>
  <si>
    <t>上级补助收入</t>
  </si>
  <si>
    <t>补助下级支出</t>
  </si>
  <si>
    <t xml:space="preserve">  返还性收入</t>
  </si>
  <si>
    <t xml:space="preserve">  返还性支出</t>
  </si>
  <si>
    <t xml:space="preserve">    所得税基数返还收入</t>
  </si>
  <si>
    <t xml:space="preserve">    所得税基数返还支出</t>
  </si>
  <si>
    <t xml:space="preserve">    成品油税费改革税收返还收入</t>
  </si>
  <si>
    <t xml:space="preserve">    成品油税费改革税收返还支出</t>
  </si>
  <si>
    <t xml:space="preserve">    增值税税收返还收入</t>
  </si>
  <si>
    <t xml:space="preserve">    增值税税收返还支出</t>
  </si>
  <si>
    <t xml:space="preserve">    消费税税收返还收入</t>
  </si>
  <si>
    <t xml:space="preserve">    消费税税收返还支出</t>
  </si>
  <si>
    <t xml:space="preserve">    增值税“五五分享”税收返还收入</t>
  </si>
  <si>
    <t xml:space="preserve">    增值税“五五分享”税收返还支出</t>
  </si>
  <si>
    <t xml:space="preserve">    其他返还性收入</t>
  </si>
  <si>
    <t xml:space="preserve">    其他返还性支出</t>
  </si>
  <si>
    <t xml:space="preserve">  一般性转移支付收入</t>
  </si>
  <si>
    <t xml:space="preserve">  一般性转移支付支出</t>
  </si>
  <si>
    <t xml:space="preserve">    体制补助收入</t>
  </si>
  <si>
    <t xml:space="preserve">    体制补助支出</t>
  </si>
  <si>
    <t xml:space="preserve">    均衡性转移支付收入</t>
  </si>
  <si>
    <t xml:space="preserve">    均衡性转移支付支出</t>
  </si>
  <si>
    <t xml:space="preserve">    县级基本财力保障机制奖补资金收入</t>
  </si>
  <si>
    <t xml:space="preserve">    县级基本财力保障机制奖补资金支出</t>
  </si>
  <si>
    <t xml:space="preserve">    结算补助收入</t>
  </si>
  <si>
    <t xml:space="preserve">    结算补助支出</t>
  </si>
  <si>
    <t xml:space="preserve">    资源枯竭型城市转移支付补助收入</t>
  </si>
  <si>
    <t xml:space="preserve">    资源枯竭型城市转移支付补助支出</t>
  </si>
  <si>
    <t xml:space="preserve">    企业事业单位划转补助收入</t>
  </si>
  <si>
    <t xml:space="preserve">    企业事业单位划转补助支出</t>
  </si>
  <si>
    <t xml:space="preserve">    产粮(油)大县奖励资金收入</t>
  </si>
  <si>
    <t xml:space="preserve">    产粮(油)大县奖励资金支出</t>
  </si>
  <si>
    <t xml:space="preserve">    重点生态功能区转移支付收入</t>
  </si>
  <si>
    <t xml:space="preserve">    重点生态功能区转移支付支出</t>
  </si>
  <si>
    <t xml:space="preserve">    固定数额补助收入</t>
  </si>
  <si>
    <t xml:space="preserve">    固定数额补助支出</t>
  </si>
  <si>
    <t xml:space="preserve">    革命老区转移支付收入</t>
  </si>
  <si>
    <t xml:space="preserve">    革命老区转移支付支出</t>
  </si>
  <si>
    <t xml:space="preserve">    民族地区转移支付收入</t>
  </si>
  <si>
    <t xml:space="preserve">    民族地区转移支付支出</t>
  </si>
  <si>
    <t xml:space="preserve">    边境地区转移支付收入</t>
  </si>
  <si>
    <t xml:space="preserve">    边境地区转移支付支出</t>
  </si>
  <si>
    <t xml:space="preserve">    贫困地区转移支付收入</t>
  </si>
  <si>
    <t xml:space="preserve">    贫困地区转移支付支出</t>
  </si>
  <si>
    <t xml:space="preserve">    一般公共服务共同财政事权转移支付收入  </t>
  </si>
  <si>
    <t xml:space="preserve">    一般公共服务共同财政事权转移支付支出  </t>
  </si>
  <si>
    <t xml:space="preserve">    外交共同财政事权转移支付收入  </t>
  </si>
  <si>
    <t xml:space="preserve">    外交共同财政事权转移支付支出 </t>
  </si>
  <si>
    <t xml:space="preserve">    国防共同财政事权转移支付收入  </t>
  </si>
  <si>
    <t xml:space="preserve">    国防共同财政事权转移支付支出 </t>
  </si>
  <si>
    <t xml:space="preserve">    公共安全共同财政事权转移支付收入  </t>
  </si>
  <si>
    <t xml:space="preserve">    公共安全共同财政事权转移支付支出 </t>
  </si>
  <si>
    <t xml:space="preserve">    教育共同财政事权转移支付收入  </t>
  </si>
  <si>
    <t xml:space="preserve">    教育共同财政事权转移支付支出 </t>
  </si>
  <si>
    <t xml:space="preserve">    科学技术共同财政事权转移支付收入  </t>
  </si>
  <si>
    <t xml:space="preserve">    科学技术共同财政事权转移支付支出  </t>
  </si>
  <si>
    <t xml:space="preserve">    文化旅游体育与传媒共同财政事权转移支付收入  </t>
  </si>
  <si>
    <t xml:space="preserve">    文化旅游体育与传媒共同财政事权转移支付支出  </t>
  </si>
  <si>
    <t xml:space="preserve">    社会保障和就业共同财政事权转移支付收入  </t>
  </si>
  <si>
    <t xml:space="preserve">    社会保障和就业共同财政事权转移支付支出 </t>
  </si>
  <si>
    <t xml:space="preserve">    医疗卫生共同财政事权转移支付收入  </t>
  </si>
  <si>
    <t xml:space="preserve">    医疗卫生共同财政事权转移支付支出  </t>
  </si>
  <si>
    <t xml:space="preserve">    节能环保共同财政事权转移支付收入  </t>
  </si>
  <si>
    <t xml:space="preserve">    节能环保共同财政事权转移支付支出</t>
  </si>
  <si>
    <t xml:space="preserve">    城乡社区共同财政事权转移支付收入  </t>
  </si>
  <si>
    <t xml:space="preserve">    城乡社区共同财政事权转移支付支出</t>
  </si>
  <si>
    <t xml:space="preserve">    农林水共同财政事权转移支付收入  </t>
  </si>
  <si>
    <t xml:space="preserve">    农林水共同财政事权转移支付支出</t>
  </si>
  <si>
    <t xml:space="preserve">    交通运输共同财政事权转移支付收入  </t>
  </si>
  <si>
    <t xml:space="preserve">    交通运输共同财政事权转移支付支出 </t>
  </si>
  <si>
    <t xml:space="preserve">    资源勘探工业信息等共同财政事权转移支付收入  </t>
  </si>
  <si>
    <t xml:space="preserve">    资源勘探工业信息等共同财政事权转移支付支出 </t>
  </si>
  <si>
    <t xml:space="preserve">    商业服务业等共同财政事权转移支付收入  </t>
  </si>
  <si>
    <t xml:space="preserve">    商业服务业等共同财政事权转移支付支出</t>
  </si>
  <si>
    <t xml:space="preserve">    金融共同财政事权转移支付收入  </t>
  </si>
  <si>
    <t xml:space="preserve">    金融共同财政事权转移支付支出 </t>
  </si>
  <si>
    <t xml:space="preserve">    自然资源海洋气象等共同财政事权转移支付收入  </t>
  </si>
  <si>
    <t xml:space="preserve">    自然资源海洋气象等共同财政事权转移支付支出  </t>
  </si>
  <si>
    <t xml:space="preserve">    住房保障共同财政事权转移支付收入  </t>
  </si>
  <si>
    <t xml:space="preserve">    住房保障共同财政事权转移支付支出</t>
  </si>
  <si>
    <t xml:space="preserve">    粮油物资储备共同财政事权转移支付收入  </t>
  </si>
  <si>
    <t xml:space="preserve">    粮油物资储备共同财政事权转移支付支出</t>
  </si>
  <si>
    <t xml:space="preserve">    灾害防治及应急管理共同财政事权转移支付收入  </t>
  </si>
  <si>
    <t xml:space="preserve">    灾害防治及应急管理共同财政事权转移支付支出  </t>
  </si>
  <si>
    <t xml:space="preserve">    其他共同财政事权转移支付收入  </t>
  </si>
  <si>
    <t xml:space="preserve">    其他共同财政事权转移支付支出 </t>
  </si>
  <si>
    <t xml:space="preserve">    其他一般性转移支付收入</t>
  </si>
  <si>
    <t xml:space="preserve">    其他一般性转移支付支出</t>
  </si>
  <si>
    <t xml:space="preserve">  专项转移支付收入</t>
  </si>
  <si>
    <t xml:space="preserve">  专项转移支付支出</t>
  </si>
  <si>
    <t xml:space="preserve">    一般公共服务</t>
  </si>
  <si>
    <t xml:space="preserve">    外交</t>
  </si>
  <si>
    <t xml:space="preserve">    国防</t>
  </si>
  <si>
    <t xml:space="preserve">    公共安全</t>
  </si>
  <si>
    <t xml:space="preserve">    教育</t>
  </si>
  <si>
    <t xml:space="preserve">    科学技术</t>
  </si>
  <si>
    <t xml:space="preserve">    文化旅游体育与传媒</t>
  </si>
  <si>
    <t xml:space="preserve">    社会保障和就业</t>
  </si>
  <si>
    <t xml:space="preserve">    卫生健康</t>
  </si>
  <si>
    <t xml:space="preserve">    节能环保</t>
  </si>
  <si>
    <t xml:space="preserve">    城乡社区</t>
  </si>
  <si>
    <t xml:space="preserve">    农林水</t>
  </si>
  <si>
    <t xml:space="preserve">    交通运输</t>
  </si>
  <si>
    <t xml:space="preserve">    资源勘探工业信息等</t>
  </si>
  <si>
    <t xml:space="preserve">    商业服务业等</t>
  </si>
  <si>
    <t xml:space="preserve">    金融</t>
  </si>
  <si>
    <t xml:space="preserve">    自然资源海洋气象等</t>
  </si>
  <si>
    <t xml:space="preserve">    住房保障</t>
  </si>
  <si>
    <t xml:space="preserve">    粮油物资储备</t>
  </si>
  <si>
    <t xml:space="preserve">    灾害防治及应急管理</t>
  </si>
  <si>
    <t>下级上解收入</t>
  </si>
  <si>
    <t>上解上级支出</t>
  </si>
  <si>
    <t xml:space="preserve">  体制上解收入</t>
  </si>
  <si>
    <t xml:space="preserve">  体制上解支出</t>
  </si>
  <si>
    <t xml:space="preserve">  专项上解收入</t>
  </si>
  <si>
    <t xml:space="preserve">  专项上解支出</t>
  </si>
  <si>
    <t>待偿债置换一般债券上年结余</t>
  </si>
  <si>
    <t>上年结余</t>
  </si>
  <si>
    <t xml:space="preserve">调入资金   </t>
  </si>
  <si>
    <t>调出资金</t>
  </si>
  <si>
    <t xml:space="preserve">  从政府性基金预算调入</t>
  </si>
  <si>
    <t xml:space="preserve">  从国有资本经营预算调入</t>
  </si>
  <si>
    <t>债务还本支出</t>
  </si>
  <si>
    <t xml:space="preserve">  从其他资金调入</t>
  </si>
  <si>
    <t xml:space="preserve">  地方政府一般债务还本支出</t>
  </si>
  <si>
    <t>债务收入</t>
  </si>
  <si>
    <t xml:space="preserve">    地方政府一般债券还本支出</t>
  </si>
  <si>
    <t xml:space="preserve">  地方政府债务收入</t>
  </si>
  <si>
    <t xml:space="preserve">    地方政府向外国政府借款还本支出</t>
  </si>
  <si>
    <t xml:space="preserve">    一般债务收入</t>
  </si>
  <si>
    <t xml:space="preserve">    地方政府向国际组织借款还本支出</t>
  </si>
  <si>
    <t xml:space="preserve">      地方政府一般债券收入</t>
  </si>
  <si>
    <t xml:space="preserve">    地方政府其他一般债务还本支出</t>
  </si>
  <si>
    <t xml:space="preserve">      地方政府向外国政府借款收入</t>
  </si>
  <si>
    <t>债务转贷支出</t>
  </si>
  <si>
    <t xml:space="preserve">      地方政府向国际组织借款收入</t>
  </si>
  <si>
    <t xml:space="preserve">  地方政府一般债券转贷支出</t>
  </si>
  <si>
    <t xml:space="preserve">      地方政府其他一般债务收入</t>
  </si>
  <si>
    <t xml:space="preserve">  地方政府向外国政府借款转贷支出</t>
  </si>
  <si>
    <t>债务转贷收入</t>
  </si>
  <si>
    <t xml:space="preserve">  地方政府向国际组织借款转贷支出</t>
  </si>
  <si>
    <t xml:space="preserve">  地方政府一般债务转贷收入</t>
  </si>
  <si>
    <t xml:space="preserve">  地方政府其他一般债务转贷支出</t>
  </si>
  <si>
    <t xml:space="preserve">    地方政府一般债券转贷收入</t>
  </si>
  <si>
    <t>补充预算周转金</t>
  </si>
  <si>
    <t xml:space="preserve">    地方政府向外国政府借款转贷收入</t>
  </si>
  <si>
    <t>拨付国债转贷资金数</t>
  </si>
  <si>
    <t xml:space="preserve">    地方政府向国际组织借款转贷收入</t>
  </si>
  <si>
    <t>国债转贷资金结余</t>
  </si>
  <si>
    <t xml:space="preserve">    地方政府其他一般债务转贷收入</t>
  </si>
  <si>
    <t>年初安排预算稳定调节基金余额</t>
  </si>
  <si>
    <t>国债转贷收入</t>
  </si>
  <si>
    <t>安排预算稳定调节基金</t>
  </si>
  <si>
    <t>国债转贷资金上年结余</t>
  </si>
  <si>
    <t>年末安排预算稳定调节基金余额</t>
  </si>
  <si>
    <t>国债转贷转补助数</t>
  </si>
  <si>
    <t>动用预算稳定调节基金</t>
  </si>
  <si>
    <t xml:space="preserve">  援助其他省(自治区、直辖市、计划单列市)支出</t>
  </si>
  <si>
    <t>接受其他地区援助收入</t>
  </si>
  <si>
    <t xml:space="preserve">  援助省内其他地市(区)支出</t>
  </si>
  <si>
    <t xml:space="preserve">  接受其他省(自治区、直辖市、计划单列市)援助收入</t>
  </si>
  <si>
    <t xml:space="preserve">  援助市内其他县市(区)支出</t>
  </si>
  <si>
    <t xml:space="preserve">  接受省内其他地市(区)援助收入</t>
  </si>
  <si>
    <t>计划单列市上解省支出</t>
  </si>
  <si>
    <t xml:space="preserve">  接受市内其他县市(区)援助收入</t>
  </si>
  <si>
    <t>省补助计划单列市支出</t>
  </si>
  <si>
    <t>省补助计划单列市收入</t>
  </si>
  <si>
    <t>待偿债置换一般债券结余</t>
  </si>
  <si>
    <t>计划单列市上解省收入</t>
  </si>
  <si>
    <t>上年度结转下年支出</t>
  </si>
  <si>
    <t>年终结余</t>
  </si>
  <si>
    <t>减:结转下年的支出</t>
  </si>
  <si>
    <t>净结余</t>
  </si>
  <si>
    <t>收  入  总  计</t>
  </si>
  <si>
    <t>支  出  总  计</t>
  </si>
  <si>
    <t>2021年度会同县一般公共预算税收返还和转移支付决算表</t>
  </si>
  <si>
    <t>决算07表</t>
  </si>
  <si>
    <t>上年决算数</t>
  </si>
  <si>
    <t>增减变动额</t>
  </si>
  <si>
    <t>一、返还性收入</t>
  </si>
  <si>
    <t>0.1</t>
  </si>
  <si>
    <t>三、专项转移支付收入</t>
  </si>
  <si>
    <t>0.2</t>
  </si>
  <si>
    <t>　　一般公共服务</t>
  </si>
  <si>
    <t>0.3</t>
  </si>
  <si>
    <t>　　外交</t>
  </si>
  <si>
    <t>0.4</t>
  </si>
  <si>
    <t>-</t>
  </si>
  <si>
    <t>　　国防</t>
  </si>
  <si>
    <t>0.5</t>
  </si>
  <si>
    <t>　　公共安全</t>
  </si>
  <si>
    <t>0.6</t>
  </si>
  <si>
    <t>　　教育</t>
  </si>
  <si>
    <t>0.7</t>
  </si>
  <si>
    <t>二、一般性转移支付收入</t>
  </si>
  <si>
    <t>　　科学技术</t>
  </si>
  <si>
    <t>0.8</t>
  </si>
  <si>
    <t>0.9</t>
  </si>
  <si>
    <t>　　社会保障和就业</t>
  </si>
  <si>
    <t>0.10</t>
  </si>
  <si>
    <t>0.11</t>
  </si>
  <si>
    <t>　　节能环保</t>
  </si>
  <si>
    <t>0.12</t>
  </si>
  <si>
    <t>　　城乡社区</t>
  </si>
  <si>
    <t>0.13</t>
  </si>
  <si>
    <t>　　农林水</t>
  </si>
  <si>
    <t>0.14</t>
  </si>
  <si>
    <t>　　交通运输</t>
  </si>
  <si>
    <t>0.15</t>
  </si>
  <si>
    <t>　　资源勘探工业信息等</t>
  </si>
  <si>
    <t>0.16</t>
  </si>
  <si>
    <t>　　商业服务业等</t>
  </si>
  <si>
    <t>0.17</t>
  </si>
  <si>
    <t>　　金融</t>
  </si>
  <si>
    <t>0.18</t>
  </si>
  <si>
    <t>0.19</t>
  </si>
  <si>
    <t>　　住房保障</t>
  </si>
  <si>
    <t>0.20</t>
  </si>
  <si>
    <t>　　粮油物资储备</t>
  </si>
  <si>
    <t>0.21</t>
  </si>
  <si>
    <t>0.22</t>
  </si>
  <si>
    <t>　　其他收入</t>
  </si>
  <si>
    <t>0.23</t>
  </si>
  <si>
    <t>四、债务(转贷)收入</t>
  </si>
  <si>
    <t>0.24</t>
  </si>
  <si>
    <t xml:space="preserve">    地方政府一般债券(转贷)收入</t>
  </si>
  <si>
    <t>0.25</t>
  </si>
  <si>
    <t xml:space="preserve">    地方政府向外国政府借款(转贷)收入</t>
  </si>
  <si>
    <t xml:space="preserve">    地方政府向国际组织借款(转贷)收入</t>
  </si>
  <si>
    <t xml:space="preserve">    地方政府其他一般债务(转贷)收入</t>
  </si>
  <si>
    <t>五、调入资金</t>
  </si>
  <si>
    <t>0.29</t>
  </si>
  <si>
    <t xml:space="preserve">    从政府性基金预算调入 </t>
  </si>
  <si>
    <t>0.30</t>
  </si>
  <si>
    <t xml:space="preserve">    从国有资本经营预算调入</t>
  </si>
  <si>
    <t>0.31</t>
  </si>
  <si>
    <t xml:space="preserve">    从其他资金调入</t>
  </si>
  <si>
    <t>0.32</t>
  </si>
  <si>
    <t>六、上解上级支出</t>
  </si>
  <si>
    <t>0.33</t>
  </si>
  <si>
    <t>　  体制上解支出</t>
  </si>
  <si>
    <t>0.34</t>
  </si>
  <si>
    <t>　  专项上解支出</t>
  </si>
  <si>
    <t>0.35</t>
  </si>
  <si>
    <t>七、债务还本支出</t>
  </si>
  <si>
    <t>0.36</t>
  </si>
  <si>
    <t>0.37</t>
  </si>
  <si>
    <t>0.38</t>
  </si>
  <si>
    <t>0.39</t>
  </si>
  <si>
    <t>0.40</t>
  </si>
  <si>
    <t>0.41</t>
  </si>
  <si>
    <t>0.42</t>
  </si>
  <si>
    <t>2021年专项转移支付分地区分项目公开表</t>
  </si>
  <si>
    <t xml:space="preserve">      决算08表</t>
  </si>
  <si>
    <t>序号</t>
  </si>
  <si>
    <t>乡镇名称　</t>
  </si>
  <si>
    <t>2021年转移支付
合　计</t>
  </si>
  <si>
    <t>其　中：</t>
  </si>
  <si>
    <t>一般性转移支付</t>
  </si>
  <si>
    <t>　其 中：</t>
  </si>
  <si>
    <t>专项转移
支 付</t>
  </si>
  <si>
    <t>其 中：</t>
  </si>
  <si>
    <t>因素法分配</t>
  </si>
  <si>
    <t>特殊经费（派出机构）</t>
  </si>
  <si>
    <t>乡镇         党报党刊</t>
  </si>
  <si>
    <t>乡镇           工作补贴</t>
  </si>
  <si>
    <t>合　计</t>
  </si>
  <si>
    <t>沙溪乡</t>
  </si>
  <si>
    <t>团河镇</t>
  </si>
  <si>
    <t>金子岩乡</t>
  </si>
  <si>
    <t>高椅乡</t>
  </si>
  <si>
    <t>若水镇</t>
  </si>
  <si>
    <t>金竹乡</t>
  </si>
  <si>
    <t>马鞍镇</t>
  </si>
  <si>
    <t>堡子镇</t>
  </si>
  <si>
    <t>坪村镇</t>
  </si>
  <si>
    <t>宝田乡</t>
  </si>
  <si>
    <t>漠滨乡</t>
  </si>
  <si>
    <t>青朗乡</t>
  </si>
  <si>
    <t>蒲稳乡</t>
  </si>
  <si>
    <t>炮团乡</t>
  </si>
  <si>
    <t>地灵乡</t>
  </si>
  <si>
    <t>广坪镇</t>
  </si>
  <si>
    <t>连山乡</t>
  </si>
  <si>
    <t>林城镇</t>
  </si>
  <si>
    <t>2021年度会同县政府性基金收入决算表</t>
  </si>
  <si>
    <t>决算9表</t>
  </si>
  <si>
    <t>政府性基金收入</t>
  </si>
  <si>
    <t xml:space="preserve">  大中型水库库区基金专项债务对应项目专项收入  </t>
  </si>
  <si>
    <t xml:space="preserve">  农网还贷资金收入</t>
  </si>
  <si>
    <t xml:space="preserve">  城市基础设施配套费专项债务对应项目专项收入  </t>
  </si>
  <si>
    <t xml:space="preserve">    地方农网还贷资金收入</t>
  </si>
  <si>
    <t xml:space="preserve">  小型水库移民扶助基金专项债务对应项目专项收入  </t>
  </si>
  <si>
    <t xml:space="preserve">  海南省高等级公路车辆通行附加费收入</t>
  </si>
  <si>
    <t xml:space="preserve">  国家重大水利工程建设基金专项债务对应项目专项收入  </t>
  </si>
  <si>
    <t xml:space="preserve">  港口建设费收入</t>
  </si>
  <si>
    <t xml:space="preserve">  车辆通行费专项债务对应项目专项收入  </t>
  </si>
  <si>
    <t xml:space="preserve">  旅游发展基金收入</t>
  </si>
  <si>
    <t xml:space="preserve">    政府收费公路专项债券对应项目专项收入  </t>
  </si>
  <si>
    <t xml:space="preserve">  国家电影事业发展专项资金收入</t>
  </si>
  <si>
    <t xml:space="preserve">    其他车辆通行费专项债务对应项目专项收入  </t>
  </si>
  <si>
    <t xml:space="preserve">  国有土地收益基金收入</t>
  </si>
  <si>
    <t xml:space="preserve">  污水处理费专项债务对应项目专项收入  </t>
  </si>
  <si>
    <t xml:space="preserve">  农业土地开发资金收入</t>
  </si>
  <si>
    <t xml:space="preserve">  其他政府性基金专项债务对应项目专项收入  </t>
  </si>
  <si>
    <t xml:space="preserve">  国有土地使用权出让收入</t>
  </si>
  <si>
    <t xml:space="preserve">    其他地方自行试点项目收益专项债券对应项目专项收入  </t>
  </si>
  <si>
    <t xml:space="preserve">    土地出让价款收入</t>
  </si>
  <si>
    <t xml:space="preserve">    其他政府性基金专项债务对应项目专项收入  </t>
  </si>
  <si>
    <t xml:space="preserve">    补缴的土地价款</t>
  </si>
  <si>
    <t xml:space="preserve">    划拨土地收入</t>
  </si>
  <si>
    <t xml:space="preserve">    缴纳新增建设用地土地有偿使用费</t>
  </si>
  <si>
    <t xml:space="preserve">  政府性基金转移支付收入</t>
  </si>
  <si>
    <t xml:space="preserve">    其他土地出让收入</t>
  </si>
  <si>
    <t xml:space="preserve">  大中型水库库区基金收入</t>
  </si>
  <si>
    <t xml:space="preserve">    地方大中型水库库区基金收入</t>
  </si>
  <si>
    <t xml:space="preserve">  彩票公益金收入</t>
  </si>
  <si>
    <t xml:space="preserve">    福利彩票公益金收入</t>
  </si>
  <si>
    <t xml:space="preserve">    体育彩票公益金收入</t>
  </si>
  <si>
    <t xml:space="preserve">  城市基础设施配套费收入</t>
  </si>
  <si>
    <t xml:space="preserve">  小型水库移民扶助基金收入</t>
  </si>
  <si>
    <t xml:space="preserve">  国家重大水利工程建设基金收入</t>
  </si>
  <si>
    <t xml:space="preserve">    地方重大水利工程建设资金</t>
  </si>
  <si>
    <t xml:space="preserve">  抗疫特别国债转移支付收入</t>
  </si>
  <si>
    <t xml:space="preserve">  车辆通行费</t>
  </si>
  <si>
    <t>待偿债置换专项债券上年结余</t>
  </si>
  <si>
    <t xml:space="preserve">  污水处理费收入</t>
  </si>
  <si>
    <t xml:space="preserve">  彩票发行机构和彩票销售机构的业务费用</t>
  </si>
  <si>
    <t>调入资金</t>
  </si>
  <si>
    <t xml:space="preserve">    福利彩票销售机构的业务费用</t>
  </si>
  <si>
    <t>债务(转贷)收入</t>
  </si>
  <si>
    <t xml:space="preserve">    体育彩票销售机构的业务费用</t>
  </si>
  <si>
    <t xml:space="preserve">    彩票兑奖周转金</t>
  </si>
  <si>
    <t>收 入 总 计</t>
  </si>
  <si>
    <t xml:space="preserve">    彩票发行销售风险基金</t>
  </si>
  <si>
    <t xml:space="preserve">    彩票市场调控资金收入</t>
  </si>
  <si>
    <t xml:space="preserve">  其他政府性基金收入</t>
  </si>
  <si>
    <t>专项债务对应项目专项收入</t>
  </si>
  <si>
    <t xml:space="preserve">  海南省高等级公路车辆通行附加费专项债务对应项目专项收入  </t>
  </si>
  <si>
    <t xml:space="preserve">  港口建设费专项债务对应项目专项收入  </t>
  </si>
  <si>
    <t xml:space="preserve">  国家电影事业发展专项资金专项债务对应项目专项收入  </t>
  </si>
  <si>
    <t xml:space="preserve">  国有土地使用权出让金专项债务对应项目专项收入  </t>
  </si>
  <si>
    <t xml:space="preserve">    土地储备专项债券对应项目专项收入      </t>
  </si>
  <si>
    <t xml:space="preserve">    棚户区改造专项债券对应项目专项收入  </t>
  </si>
  <si>
    <t xml:space="preserve">    其他国有土地使用权出让金专项债务对应项目专项收入  </t>
  </si>
  <si>
    <t xml:space="preserve">  农业土地开发资金专项债务对应项目专项收入  </t>
  </si>
  <si>
    <t>2021年度会同县政府性基金支出决算表</t>
  </si>
  <si>
    <t>决算10表</t>
  </si>
  <si>
    <t xml:space="preserve">  核电站乏燃料处理处置基金支出</t>
  </si>
  <si>
    <t xml:space="preserve">  国有土地使用权出让收入安排的支出</t>
  </si>
  <si>
    <t xml:space="preserve">    乏燃料运输</t>
  </si>
  <si>
    <t xml:space="preserve">    征地和拆迁补偿支出</t>
  </si>
  <si>
    <t xml:space="preserve">    乏燃料离堆贮存</t>
  </si>
  <si>
    <t xml:space="preserve">    土地开发支出</t>
  </si>
  <si>
    <t xml:space="preserve">    乏燃料后处理</t>
  </si>
  <si>
    <t xml:space="preserve">    城市建设支出</t>
  </si>
  <si>
    <t xml:space="preserve">    高放废物的处理处置</t>
  </si>
  <si>
    <t xml:space="preserve">    农村基础设施建设支出</t>
  </si>
  <si>
    <t xml:space="preserve">    乏燃料后处理厂的建设、运行、改造和退役</t>
  </si>
  <si>
    <t xml:space="preserve">    补助被征地农民支出</t>
  </si>
  <si>
    <t xml:space="preserve">    其他乏燃料处理处置基金支出</t>
  </si>
  <si>
    <t xml:space="preserve">    土地出让业务支出</t>
  </si>
  <si>
    <t xml:space="preserve">    廉租住房支出</t>
  </si>
  <si>
    <t xml:space="preserve">  国家电影事业发展专项资金安排的支出</t>
  </si>
  <si>
    <t xml:space="preserve">    支付破产或改制企业职工安置费</t>
  </si>
  <si>
    <t xml:space="preserve">    资助国产影片放映</t>
  </si>
  <si>
    <t xml:space="preserve">    棚户区改造支出</t>
  </si>
  <si>
    <t xml:space="preserve">    资助影院建设</t>
  </si>
  <si>
    <t xml:space="preserve">    公共租赁住房支出</t>
  </si>
  <si>
    <t xml:space="preserve">    资助少数民族语电影译制</t>
  </si>
  <si>
    <t xml:space="preserve">    购买农村电影公益性放映版权服务</t>
  </si>
  <si>
    <t xml:space="preserve">    其他国有土地使用权出让收入安排的支出</t>
  </si>
  <si>
    <t xml:space="preserve">    其他国家电影事业发展专项资金支出</t>
  </si>
  <si>
    <t xml:space="preserve">  国有土地收益基金安排的支出</t>
  </si>
  <si>
    <t xml:space="preserve">  旅游发展基金支出</t>
  </si>
  <si>
    <t xml:space="preserve">    宣传促销</t>
  </si>
  <si>
    <t xml:space="preserve">    行业规划</t>
  </si>
  <si>
    <t xml:space="preserve">    其他国有土地收益基金支出</t>
  </si>
  <si>
    <t xml:space="preserve">    旅游事业补助</t>
  </si>
  <si>
    <t xml:space="preserve">  农业土地开发资金安排的支出</t>
  </si>
  <si>
    <t xml:space="preserve">    地方旅游开发项目补助</t>
  </si>
  <si>
    <t xml:space="preserve">  城市基础设施配套费安排的支出</t>
  </si>
  <si>
    <t xml:space="preserve">    其他旅游发展基金支出</t>
  </si>
  <si>
    <t xml:space="preserve">    城市公共设施</t>
  </si>
  <si>
    <t xml:space="preserve">  国家电影事业发展专项资金对应专项债务收入安排的支出</t>
  </si>
  <si>
    <t xml:space="preserve">    城市环境卫生</t>
  </si>
  <si>
    <t xml:space="preserve">    资助城市影院</t>
  </si>
  <si>
    <t xml:space="preserve">    公有房屋</t>
  </si>
  <si>
    <t xml:space="preserve">    其他国家电影事业发展专项资金对应专项债务收入支出</t>
  </si>
  <si>
    <t xml:space="preserve">    城市防洪</t>
  </si>
  <si>
    <t xml:space="preserve">    其他城市基础设施配套费安排的支出</t>
  </si>
  <si>
    <t xml:space="preserve">  大中型水库移民后期扶持基金支出</t>
  </si>
  <si>
    <t xml:space="preserve">  污水处理费安排的支出</t>
  </si>
  <si>
    <t xml:space="preserve">    移民补助</t>
  </si>
  <si>
    <t xml:space="preserve">    污水处理设施建设和运营</t>
  </si>
  <si>
    <t xml:space="preserve">    基础设施建设和经济发展</t>
  </si>
  <si>
    <t xml:space="preserve">    代征手续费</t>
  </si>
  <si>
    <t xml:space="preserve">    其他大中型水库移民后期扶持基金支出</t>
  </si>
  <si>
    <t xml:space="preserve">    其他污水处理费安排的支出</t>
  </si>
  <si>
    <t xml:space="preserve">  小型水库移民扶助基金安排的支出</t>
  </si>
  <si>
    <t xml:space="preserve">  土地储备专项债券收入安排的支出  </t>
  </si>
  <si>
    <t xml:space="preserve">    征地和拆迁补偿支出  </t>
  </si>
  <si>
    <t xml:space="preserve">    土地开发支出  </t>
  </si>
  <si>
    <t xml:space="preserve">    其他小型水库移民扶助基金支出</t>
  </si>
  <si>
    <t xml:space="preserve">    其他土地储备专项债券收入安排的支出  </t>
  </si>
  <si>
    <t xml:space="preserve">  小型水库移民扶助基金对应专项债务收入安排的支出</t>
  </si>
  <si>
    <t xml:space="preserve">  棚户区改造专项债券收入安排的支出  </t>
  </si>
  <si>
    <t xml:space="preserve">    其他小型水库移民扶助基金对应专项债务收入安排的支出</t>
  </si>
  <si>
    <t xml:space="preserve">    其他棚户区改造专项债券收入安排的支出  </t>
  </si>
  <si>
    <t xml:space="preserve">  可再生能源电价附加收入安排的支出</t>
  </si>
  <si>
    <t xml:space="preserve">  城市基础设施配套费对应专项债务收入安排的支出  </t>
  </si>
  <si>
    <t xml:space="preserve">    风力发电补助</t>
  </si>
  <si>
    <t xml:space="preserve">    城市公共设施  </t>
  </si>
  <si>
    <t xml:space="preserve">    太阳能发电补助</t>
  </si>
  <si>
    <t xml:space="preserve">    城市环境卫生  </t>
  </si>
  <si>
    <t xml:space="preserve">    生物质能发电补助</t>
  </si>
  <si>
    <t xml:space="preserve">    公有房屋  </t>
  </si>
  <si>
    <t xml:space="preserve">    其他可再生能源电价附加收入安排的支出</t>
  </si>
  <si>
    <t xml:space="preserve">    城市防洪  </t>
  </si>
  <si>
    <t xml:space="preserve">    其他城市基础设施配套费对应专项债务收入安排的支出  </t>
  </si>
  <si>
    <t xml:space="preserve">    其他海南省高等级公路车辆通行附加费安排的支出</t>
  </si>
  <si>
    <t xml:space="preserve">  污水处理费对应专项债务收入安排的支出  </t>
  </si>
  <si>
    <t xml:space="preserve">  车辆通行费安排的支出</t>
  </si>
  <si>
    <t xml:space="preserve">    污水处理设施建设和运营  </t>
  </si>
  <si>
    <t xml:space="preserve">    公路还贷</t>
  </si>
  <si>
    <t xml:space="preserve">    其他污水处理费对应专项债务收入安排的支出  </t>
  </si>
  <si>
    <t xml:space="preserve">    政府还贷公路养护</t>
  </si>
  <si>
    <t xml:space="preserve">  国有土地使用权出让收入对应专项债务收入安排的支出  </t>
  </si>
  <si>
    <t xml:space="preserve">    政府还贷公路管理</t>
  </si>
  <si>
    <t xml:space="preserve">    其他车辆通行费安排的支出</t>
  </si>
  <si>
    <t xml:space="preserve">  港口建设费安排的支出</t>
  </si>
  <si>
    <t xml:space="preserve">    城市建设支出  </t>
  </si>
  <si>
    <t xml:space="preserve">    农村基础设施建设支出  </t>
  </si>
  <si>
    <t xml:space="preserve">    航道建设和维护</t>
  </si>
  <si>
    <t xml:space="preserve">    廉租住房支出  </t>
  </si>
  <si>
    <t xml:space="preserve">    航运保障系统建设</t>
  </si>
  <si>
    <t xml:space="preserve">    棚户区改造支出  </t>
  </si>
  <si>
    <t xml:space="preserve">    其他港口建设费安排的支出</t>
  </si>
  <si>
    <t xml:space="preserve">    公共租赁住房支出  </t>
  </si>
  <si>
    <t xml:space="preserve">  民航发展基金支出</t>
  </si>
  <si>
    <t xml:space="preserve">    其他国有土地使用权出让收入对应专项债务收入安排的支出  </t>
  </si>
  <si>
    <t xml:space="preserve">    民航机场建设</t>
  </si>
  <si>
    <t xml:space="preserve">  大中型水库库区基金安排的支出</t>
  </si>
  <si>
    <t xml:space="preserve">    民航安全</t>
  </si>
  <si>
    <t xml:space="preserve">    航线和机场补贴</t>
  </si>
  <si>
    <t xml:space="preserve">    解决移民遗留问题</t>
  </si>
  <si>
    <t xml:space="preserve">    民航节能减排</t>
  </si>
  <si>
    <t xml:space="preserve">    库区防护工程维护</t>
  </si>
  <si>
    <t xml:space="preserve">    通用航空发展</t>
  </si>
  <si>
    <t xml:space="preserve">    其他大中型水库库区基金支出</t>
  </si>
  <si>
    <t xml:space="preserve">    征管经费</t>
  </si>
  <si>
    <t xml:space="preserve">  三峡水库库区基金支出</t>
  </si>
  <si>
    <t xml:space="preserve">    其他民航发展基金支出</t>
  </si>
  <si>
    <t xml:space="preserve">  海南省高等级公路车辆通行附加费对应专项债务收入安排的支出  </t>
  </si>
  <si>
    <t xml:space="preserve">    公路建设  </t>
  </si>
  <si>
    <t xml:space="preserve">    库区维护和管理</t>
  </si>
  <si>
    <t xml:space="preserve">    其他海南省高等级公路车辆通行附加费对应专项债务收入安排的支出  </t>
  </si>
  <si>
    <t xml:space="preserve">    其他三峡水库库区基金支出</t>
  </si>
  <si>
    <t xml:space="preserve">  政府收费公路专项债券收入安排的支出  </t>
  </si>
  <si>
    <t xml:space="preserve">  国家重大水利工程建设基金安排的支出</t>
  </si>
  <si>
    <t xml:space="preserve">    其他政府收费公路专项债券收入安排的支出  </t>
  </si>
  <si>
    <t xml:space="preserve">    三峡后续工作</t>
  </si>
  <si>
    <t xml:space="preserve">  车辆通行费对应专项债务收入安排的支出  </t>
  </si>
  <si>
    <t xml:space="preserve">    地方重大水利工程建设</t>
  </si>
  <si>
    <t xml:space="preserve">  港口建设费对应专项债务收入安排的支出  </t>
  </si>
  <si>
    <t xml:space="preserve">    其他重大水利工程建设基金支出</t>
  </si>
  <si>
    <t xml:space="preserve">    港口设施  </t>
  </si>
  <si>
    <t xml:space="preserve">  大中型水库库区基金对应专项债务收入安排的支出  </t>
  </si>
  <si>
    <t xml:space="preserve">    航运保障系统建设  </t>
  </si>
  <si>
    <t xml:space="preserve">    基础设施建设和经济发展  </t>
  </si>
  <si>
    <t xml:space="preserve">    其他港口建设费对应专项债务收入安排的支出  </t>
  </si>
  <si>
    <t xml:space="preserve">    其他大中型水库库区基金对应专项债务收入支出  </t>
  </si>
  <si>
    <t xml:space="preserve">  国家重大水利工程建设基金对应专项债务收入安排的支出  </t>
  </si>
  <si>
    <t xml:space="preserve">  农网还贷资金支出</t>
  </si>
  <si>
    <t xml:space="preserve">    南水北调工程建设  </t>
  </si>
  <si>
    <t xml:space="preserve">    地方农网还贷资金支出</t>
  </si>
  <si>
    <t xml:space="preserve">    三峡工程后续工作  </t>
  </si>
  <si>
    <t xml:space="preserve">    其他农网还贷资金支出</t>
  </si>
  <si>
    <t xml:space="preserve">    地方重大水利工程建设  </t>
  </si>
  <si>
    <t xml:space="preserve">    其他重大水利工程建设基金对应专项债务收入支出  </t>
  </si>
  <si>
    <t xml:space="preserve">  其他政府性基金及对应专项债务收入安排的支出</t>
  </si>
  <si>
    <t xml:space="preserve">    其他政府性基金安排的支出  </t>
  </si>
  <si>
    <t xml:space="preserve">  海南省高等级公路车辆通行附加费安排的支出</t>
  </si>
  <si>
    <t xml:space="preserve">    其他地方自行试点项目收益专项债券收入安排的支出  </t>
  </si>
  <si>
    <t xml:space="preserve">    其他政府性基金债务收入安排的支出  </t>
  </si>
  <si>
    <t xml:space="preserve">  彩票发行销售机构业务费安排的支出</t>
  </si>
  <si>
    <t xml:space="preserve">    福利彩票发行机构的业务费支出</t>
  </si>
  <si>
    <t xml:space="preserve">    体育彩票发行机构的业务费支出</t>
  </si>
  <si>
    <t xml:space="preserve">    国有土地使用权出让金债务发行费用支出</t>
  </si>
  <si>
    <t xml:space="preserve">    福利彩票销售机构的业务费支出</t>
  </si>
  <si>
    <t xml:space="preserve">    农业土地开发资金债务发行费用支出</t>
  </si>
  <si>
    <t xml:space="preserve">    体育彩票销售机构的业务费支出</t>
  </si>
  <si>
    <t xml:space="preserve">    大中型水库库区基金债务发行费用支出</t>
  </si>
  <si>
    <t xml:space="preserve">    彩票兑奖周转金支出</t>
  </si>
  <si>
    <t xml:space="preserve">    城市基础设施配套费债务发行费用支出</t>
  </si>
  <si>
    <t xml:space="preserve">    彩票发行销售风险基金支出</t>
  </si>
  <si>
    <t xml:space="preserve">    小型水库移民扶助基金债务发行费用支出</t>
  </si>
  <si>
    <t xml:space="preserve">    彩票市场调控资金支出</t>
  </si>
  <si>
    <t xml:space="preserve">    国家重大水利工程建设基金债务发行费用支出</t>
  </si>
  <si>
    <t xml:space="preserve">    其他彩票发行销售机构业务费安排的支出</t>
  </si>
  <si>
    <t xml:space="preserve">    车辆通行费债务发行费用支出</t>
  </si>
  <si>
    <t xml:space="preserve">  彩票公益金安排的支出</t>
  </si>
  <si>
    <t xml:space="preserve">    污水处理费债务发行费用支出</t>
  </si>
  <si>
    <t xml:space="preserve">    用于补充全国社会保障基金的彩票公益金支出</t>
  </si>
  <si>
    <t xml:space="preserve">    土地储备专项债券发行费用支出</t>
  </si>
  <si>
    <t xml:space="preserve">    用于社会福利的彩票公益金支出</t>
  </si>
  <si>
    <t xml:space="preserve">    政府收费公路专项债券发行费用支出</t>
  </si>
  <si>
    <t xml:space="preserve">    用于体育事业的彩票公益金支出</t>
  </si>
  <si>
    <t xml:space="preserve">    棚户区改造专项债券发行费用支出</t>
  </si>
  <si>
    <t xml:space="preserve">    用于教育事业的彩票公益金支出</t>
  </si>
  <si>
    <t xml:space="preserve">    其他地方自行试点项目收益专项债券发行费用支出</t>
  </si>
  <si>
    <t xml:space="preserve">    用于红十字事业的彩票公益金支出</t>
  </si>
  <si>
    <t xml:space="preserve">    其他政府性基金债务发行费用支出</t>
  </si>
  <si>
    <t xml:space="preserve">    用于残疾人事业的彩票公益金支出</t>
  </si>
  <si>
    <t>抗疫特别国债安排的支出</t>
  </si>
  <si>
    <t xml:space="preserve">    用于文化事业的彩票公益金支出</t>
  </si>
  <si>
    <t xml:space="preserve">    用于扶贫的彩票公益金支出</t>
  </si>
  <si>
    <t xml:space="preserve">    公共卫生体系建设</t>
  </si>
  <si>
    <t xml:space="preserve">    用于法律援助的彩票公益金支出</t>
  </si>
  <si>
    <t xml:space="preserve">    重大疫情防控救治体系建设</t>
  </si>
  <si>
    <t xml:space="preserve">    用于城乡医疗救助的彩票公益金支出</t>
  </si>
  <si>
    <t xml:space="preserve">    粮食安全</t>
  </si>
  <si>
    <t xml:space="preserve">    用于其他社会公益事业的彩票公益金支出</t>
  </si>
  <si>
    <t xml:space="preserve">    能源安全</t>
  </si>
  <si>
    <t xml:space="preserve">    应急物资保障</t>
  </si>
  <si>
    <t xml:space="preserve">  地方政府专项债务付息支出</t>
  </si>
  <si>
    <t xml:space="preserve">    产业链改造升级</t>
  </si>
  <si>
    <t xml:space="preserve">    海南省高等级公路车辆通行附加费债务付息支出</t>
  </si>
  <si>
    <t xml:space="preserve">    城镇老旧小区改造</t>
  </si>
  <si>
    <t xml:space="preserve">    港口建设费债务付息支出</t>
  </si>
  <si>
    <t xml:space="preserve">    生态环境治理</t>
  </si>
  <si>
    <t xml:space="preserve">    国家电影事业发展专项资金债务付息支出</t>
  </si>
  <si>
    <t xml:space="preserve">    交通基础设施建设</t>
  </si>
  <si>
    <t xml:space="preserve">    国有土地使用权出让金债务付息支出</t>
  </si>
  <si>
    <t xml:space="preserve">    市政设施建设</t>
  </si>
  <si>
    <t xml:space="preserve">    农业土地开发资金债务付息支出</t>
  </si>
  <si>
    <t xml:space="preserve">    重大区域规划基础设施建设</t>
  </si>
  <si>
    <t xml:space="preserve">    大中型水库库区基金债务付息支出</t>
  </si>
  <si>
    <t xml:space="preserve">    其他基础设施建设</t>
  </si>
  <si>
    <t xml:space="preserve">    城市基础设施配套费债务付息支出</t>
  </si>
  <si>
    <t xml:space="preserve">  抗疫相关支出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</si>
  <si>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</si>
  <si>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</si>
  <si>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</si>
  <si>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</si>
  <si>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援企稳岗补贴</t>
  </si>
  <si>
    <t xml:space="preserve">    土地储备专项债券付息支出</t>
  </si>
  <si>
    <t xml:space="preserve">    困难群众基本生活补助</t>
  </si>
  <si>
    <t xml:space="preserve">    政府收费公路专项债券付息支出</t>
  </si>
  <si>
    <t xml:space="preserve">    其他抗疫相关支出</t>
  </si>
  <si>
    <t xml:space="preserve">    棚户区改造专项债券付息支出</t>
  </si>
  <si>
    <t xml:space="preserve">    其他地方自行试点项目收益专项债券付息支出</t>
  </si>
  <si>
    <t xml:space="preserve">    其他政府性基金债务付息支出</t>
  </si>
  <si>
    <t xml:space="preserve">  地方政府专项债务发行费用支出</t>
  </si>
  <si>
    <t xml:space="preserve">    海南省高等级公路车辆通行附加费债务发行费用支出</t>
  </si>
  <si>
    <t>待偿债置换专项债券结余</t>
  </si>
  <si>
    <t xml:space="preserve">    港口建设费债务发行费用支出</t>
  </si>
  <si>
    <t xml:space="preserve">    国家电影事业发展专项资金债务发行费用支出</t>
  </si>
  <si>
    <t>支 出 总 计</t>
  </si>
  <si>
    <t xml:space="preserve">2021年度会同县本级政府性基金支出决算表 </t>
  </si>
  <si>
    <t>决算11表</t>
  </si>
  <si>
    <t>2021年度会同县政府性基金转移支付决算表</t>
  </si>
  <si>
    <t>决算12表</t>
  </si>
  <si>
    <t>2021年专项转移支付预算分地区分项目公开表</t>
  </si>
  <si>
    <t>决算13表</t>
  </si>
  <si>
    <t>2021年转移支付
合计</t>
  </si>
  <si>
    <t>2020年转移支付
合计</t>
  </si>
  <si>
    <t>增减变化</t>
  </si>
  <si>
    <t>2021年度会同县地方政府债务限额和余额情况决算表</t>
  </si>
  <si>
    <t>决算14表</t>
  </si>
  <si>
    <t>单位:亿元</t>
  </si>
  <si>
    <t>地   区</t>
  </si>
  <si>
    <t>2021年债务限额</t>
  </si>
  <si>
    <t>2021年债务余额（决算数）</t>
  </si>
  <si>
    <t>一般债务</t>
  </si>
  <si>
    <t>专项债务</t>
  </si>
  <si>
    <t>公  式</t>
  </si>
  <si>
    <t>A=B+C</t>
  </si>
  <si>
    <t>B</t>
  </si>
  <si>
    <t>C</t>
  </si>
  <si>
    <t>D=E+F</t>
  </si>
  <si>
    <t>E</t>
  </si>
  <si>
    <t>F</t>
  </si>
  <si>
    <t xml:space="preserve">    会同县</t>
  </si>
  <si>
    <t>2021年度会同县国有资本经营收入决算表</t>
  </si>
  <si>
    <t>决算15表</t>
  </si>
  <si>
    <t>利润收入</t>
  </si>
  <si>
    <t>股利、股息收入</t>
  </si>
  <si>
    <t>产权转让收入</t>
  </si>
  <si>
    <t>清算收入</t>
  </si>
  <si>
    <t>其他国有资本经营预算收入</t>
  </si>
  <si>
    <t>2021年度会同县国有资本经营支出决算表</t>
  </si>
  <si>
    <t>决算16表</t>
  </si>
  <si>
    <t>解决历史遗留问题及改革成本支出</t>
  </si>
  <si>
    <t>国有企业资本金注入</t>
  </si>
  <si>
    <t>国有企业政策性补贴</t>
  </si>
  <si>
    <t>其他国有资本经营预算支出</t>
  </si>
  <si>
    <t>2021年度会同县本级国有资本经营预算支出决算表</t>
  </si>
  <si>
    <t>决算17表</t>
  </si>
  <si>
    <t>2021年度会同县国有资本经营预算转移支付表</t>
  </si>
  <si>
    <t>决算18表</t>
  </si>
  <si>
    <t xml:space="preserve">  厂办大集体改革支出</t>
  </si>
  <si>
    <t xml:space="preserve">  “三供一业”移交补助支出</t>
  </si>
  <si>
    <t xml:space="preserve">  国有企业办职教幼教补助支出</t>
  </si>
  <si>
    <t xml:space="preserve">  国有企业办公共服务机构移交补助支出</t>
  </si>
  <si>
    <t xml:space="preserve">  国有企业退休人员社会化管理补助支出</t>
  </si>
  <si>
    <t xml:space="preserve">  国有企业棚户区改造支出</t>
  </si>
  <si>
    <t xml:space="preserve">  国有企业改革成本支出</t>
  </si>
  <si>
    <t xml:space="preserve">  离休干部医药费补助支出</t>
  </si>
  <si>
    <t xml:space="preserve">  其他解决历史遗留问题及改革成本支出</t>
  </si>
  <si>
    <t xml:space="preserve">  国有经济结构调整支出</t>
  </si>
  <si>
    <t xml:space="preserve">  公益性设施投资支出</t>
  </si>
  <si>
    <t xml:space="preserve">  前瞻性战略性产业发展支出</t>
  </si>
  <si>
    <t xml:space="preserve">  生态环境保护支出</t>
  </si>
  <si>
    <t xml:space="preserve">  支持科技进步支出</t>
  </si>
  <si>
    <t xml:space="preserve">  保障国家经济安全支出</t>
  </si>
  <si>
    <t xml:space="preserve">  对外投资合作支出</t>
  </si>
  <si>
    <t xml:space="preserve">  其他国有企业资本金注入</t>
  </si>
  <si>
    <t>国有企业政策性补贴(款)</t>
  </si>
  <si>
    <t xml:space="preserve">  国有企业政策性补贴(项)</t>
  </si>
  <si>
    <t>金融国有资本经营预算支出</t>
  </si>
  <si>
    <t xml:space="preserve">  资本性支出</t>
  </si>
  <si>
    <t xml:space="preserve">  改革性支出</t>
  </si>
  <si>
    <t xml:space="preserve">  其他金融国有资本经营预算支出</t>
  </si>
  <si>
    <t>其他国有资本经营预算支出(款)</t>
  </si>
  <si>
    <t xml:space="preserve">  其他国有资本经营预算支出(项)</t>
  </si>
  <si>
    <t>说明：我县无对下安排国有资本经营预算转移支付。</t>
  </si>
  <si>
    <t>2021年度会同县社会保险基金收入决算表</t>
  </si>
  <si>
    <t>决算19表</t>
  </si>
  <si>
    <t>合计</t>
  </si>
  <si>
    <t>企业职工基本养老保险基金</t>
  </si>
  <si>
    <t>城乡居民基本养老保险基金</t>
  </si>
  <si>
    <t>机关事业单位基本养老保险基金</t>
  </si>
  <si>
    <t>职工基本医疗保险(含生育保险)基金</t>
  </si>
  <si>
    <t>城乡居民基本医疗保险基金</t>
  </si>
  <si>
    <t>工伤保险基金</t>
  </si>
  <si>
    <t>失业保险基金</t>
  </si>
  <si>
    <t>一、收入</t>
  </si>
  <si>
    <t xml:space="preserve">   其中:社会保险费收入</t>
  </si>
  <si>
    <t xml:space="preserve">      　财政补贴收入</t>
  </si>
  <si>
    <t xml:space="preserve">      　利息收入</t>
  </si>
  <si>
    <t xml:space="preserve">    　  委托投资收益</t>
  </si>
  <si>
    <t xml:space="preserve">        转移收入</t>
  </si>
  <si>
    <t xml:space="preserve">        其他收入</t>
  </si>
  <si>
    <t xml:space="preserve">        中央调剂资金收入</t>
  </si>
  <si>
    <t xml:space="preserve">2021年度会同县社会保险基金支出决算表 </t>
  </si>
  <si>
    <t>决算20表</t>
  </si>
  <si>
    <t>二、支出</t>
  </si>
  <si>
    <t xml:space="preserve">   其中:社会保险待遇支出</t>
  </si>
  <si>
    <t xml:space="preserve">        转移支出</t>
  </si>
  <si>
    <t xml:space="preserve">        其他支出</t>
  </si>
  <si>
    <t xml:space="preserve">        中央调剂资金支出</t>
  </si>
  <si>
    <t>三、本年收支结余</t>
  </si>
  <si>
    <t>四、年末滚存结余</t>
  </si>
  <si>
    <t>2021年地方政府一般债券使用情况表</t>
  </si>
  <si>
    <t>决算21表</t>
  </si>
  <si>
    <t>单位：亿元</t>
  </si>
  <si>
    <t>编号</t>
  </si>
  <si>
    <t>项目名称</t>
  </si>
  <si>
    <t>项目编号</t>
  </si>
  <si>
    <t>项目领域</t>
  </si>
  <si>
    <t>项目主管部门</t>
  </si>
  <si>
    <t>项目实施单位</t>
  </si>
  <si>
    <t>债券性质</t>
  </si>
  <si>
    <t>债券规模</t>
  </si>
  <si>
    <t>安排规模</t>
  </si>
  <si>
    <t>发行时间（年/月）</t>
  </si>
  <si>
    <t>会同县林城镇第一完小改扩建项目</t>
  </si>
  <si>
    <t>P20431225-0059</t>
  </si>
  <si>
    <t>义务教育</t>
  </si>
  <si>
    <t>教育</t>
  </si>
  <si>
    <t>会同县林城镇第一完全小学</t>
  </si>
  <si>
    <t>一般债券</t>
  </si>
  <si>
    <t>2021-06</t>
  </si>
  <si>
    <t>会同县交通顽障痼疾清障工程</t>
  </si>
  <si>
    <t>P20431225-0053</t>
  </si>
  <si>
    <t>农村公路</t>
  </si>
  <si>
    <t>交通</t>
  </si>
  <si>
    <t>会同县公路建设养护中心</t>
  </si>
  <si>
    <t>怀化市会同县贫困村基础设施二期建设项目</t>
  </si>
  <si>
    <t>P18431225-0047</t>
  </si>
  <si>
    <t>会同县交通运输局</t>
  </si>
  <si>
    <t>会同县改河街片区生态停车场建设项目</t>
  </si>
  <si>
    <t>P19431225-0071</t>
  </si>
  <si>
    <t>停车场建设</t>
  </si>
  <si>
    <t>建设</t>
  </si>
  <si>
    <t>会同县住房和城乡建设局</t>
  </si>
  <si>
    <t>会同县妇幼保健新院二次装修项目</t>
  </si>
  <si>
    <t>P18431225-0048</t>
  </si>
  <si>
    <t>公共卫生设施</t>
  </si>
  <si>
    <t>卫生</t>
  </si>
  <si>
    <t>会同县妇幼保健院</t>
  </si>
  <si>
    <t>会同县城北学校公租房建设项目</t>
  </si>
  <si>
    <t>P19431225-0070</t>
  </si>
  <si>
    <t>保障性租赁住房</t>
  </si>
  <si>
    <t>人民政府</t>
  </si>
  <si>
    <t>会同县经济建设投资中心</t>
  </si>
  <si>
    <t>会同县机关幼儿园改建项目</t>
  </si>
  <si>
    <t>P20431225-0055</t>
  </si>
  <si>
    <t>学龄前教育</t>
  </si>
  <si>
    <t>会同县机关幼儿园</t>
  </si>
  <si>
    <t>2021年农村危房改造项目</t>
  </si>
  <si>
    <t>P21431225-0003</t>
  </si>
  <si>
    <t>其他农村建设</t>
  </si>
  <si>
    <t>智慧会同“互联网+政务服务”县乡一体化平台项目建设</t>
  </si>
  <si>
    <t>P20431225-0054</t>
  </si>
  <si>
    <t>其他</t>
  </si>
  <si>
    <t>会同县政务服务中心</t>
  </si>
  <si>
    <t>湖南省大溪中型灌区续建配套与节水改造工程</t>
  </si>
  <si>
    <t>P20431225-0089</t>
  </si>
  <si>
    <t>水利</t>
  </si>
  <si>
    <t>会同县水利局</t>
  </si>
  <si>
    <t>会同县高椅乡芙蓉学校建设项目</t>
  </si>
  <si>
    <t>P20431225-0088</t>
  </si>
  <si>
    <t>会同县高椅乡芙蓉学校</t>
  </si>
  <si>
    <t>2021年地方政府专项债券使用情况表</t>
  </si>
  <si>
    <t>决算22表</t>
  </si>
  <si>
    <t>湖南（会同）林业产业创新孵化平台及配套设施项目</t>
  </si>
  <si>
    <t>P20431225-0069</t>
  </si>
  <si>
    <t>产业园区基础设施</t>
  </si>
  <si>
    <t>会同县产业开发区管理委员会</t>
  </si>
  <si>
    <t>其他领域专项债券</t>
  </si>
  <si>
    <t>2021-10</t>
  </si>
  <si>
    <t>会同一河两岸生态治理及综合开发项目</t>
  </si>
  <si>
    <t>P20431225-0064</t>
  </si>
  <si>
    <t>其他农林水利建设</t>
  </si>
  <si>
    <t>2021-11</t>
  </si>
  <si>
    <t>会同天马山体育休闲健身基地及配套设施建设项目</t>
  </si>
  <si>
    <t>P20431225-0071</t>
  </si>
  <si>
    <t>其他市政建设</t>
  </si>
  <si>
    <t>会同县2021年老旧小区提质改造项目</t>
  </si>
  <si>
    <t>P20431225-0078</t>
  </si>
  <si>
    <t>城镇老旧小区改造</t>
  </si>
  <si>
    <t>会同县房屋征收和住房保障服务中心</t>
  </si>
  <si>
    <t>怀化市会同县粟裕故里红色文化旅游提质扩容建设</t>
  </si>
  <si>
    <t>P20431225-0082</t>
  </si>
  <si>
    <t>文化</t>
  </si>
  <si>
    <t>会同县文化旅游广电体育局</t>
  </si>
  <si>
    <t>会同县人民医院感染诊疗中心建设项目</t>
  </si>
  <si>
    <t>P20431225-0079</t>
  </si>
  <si>
    <t>应急医疗救治设施</t>
  </si>
  <si>
    <t>会同县人民医院</t>
  </si>
  <si>
    <t>2021年地方政府债务发行及还本付息情况表</t>
  </si>
  <si>
    <t>决算23表</t>
  </si>
  <si>
    <t>本地区</t>
  </si>
  <si>
    <t>本级</t>
  </si>
  <si>
    <t>一、2020年末地方政府债务余额</t>
  </si>
  <si>
    <t xml:space="preserve">  其中：一般债务</t>
  </si>
  <si>
    <t xml:space="preserve">     专项债务</t>
  </si>
  <si>
    <t>二、2020年地方政府债务限额</t>
  </si>
  <si>
    <t>三、2021年地方政府债务发行决算数</t>
  </si>
  <si>
    <t xml:space="preserve">     新增一般债券发行额</t>
  </si>
  <si>
    <t xml:space="preserve">     再融资一般债券发行额</t>
  </si>
  <si>
    <t xml:space="preserve">     新增专项债券发行额</t>
  </si>
  <si>
    <t xml:space="preserve">     再融资专项债券发行额</t>
  </si>
  <si>
    <t xml:space="preserve">     置换一般债券发行额</t>
  </si>
  <si>
    <t xml:space="preserve">     置换专项债券发行额</t>
  </si>
  <si>
    <t xml:space="preserve">     国际金融组织和外国政府贷款</t>
  </si>
  <si>
    <t>四、2021年地方政府债务还本决算数</t>
  </si>
  <si>
    <t xml:space="preserve">     一般债务</t>
  </si>
  <si>
    <t>五、2021年地方政府债务付息决算数</t>
  </si>
  <si>
    <t>六、2021年末地方政府债务余额决算数</t>
  </si>
  <si>
    <t>七、2021年地方政府债务限额</t>
  </si>
  <si>
    <t>一般公共预算财政拨款“三公”经费支出决算表</t>
  </si>
  <si>
    <t>决算24表</t>
  </si>
  <si>
    <t>金额单位：万元</t>
  </si>
  <si>
    <t/>
  </si>
  <si>
    <t>上年预算数</t>
  </si>
  <si>
    <t>因公出国（境）费</t>
  </si>
  <si>
    <t>公务用车购置及运行费</t>
  </si>
  <si>
    <t>公务接待费</t>
  </si>
  <si>
    <t>小计</t>
  </si>
  <si>
    <t>公务用车购置费</t>
  </si>
  <si>
    <t>公务用车运行费</t>
  </si>
  <si>
    <t>1</t>
  </si>
  <si>
    <t>2</t>
  </si>
  <si>
    <t>3</t>
  </si>
  <si>
    <t>4</t>
  </si>
  <si>
    <t>5</t>
  </si>
  <si>
    <t>6</t>
  </si>
  <si>
    <t>7</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</si>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</sst>
</file>

<file path=xl/styles.xml><?xml version="1.0" encoding="utf-8"?>
<styleSheet xmlns="http://schemas.openxmlformats.org/spreadsheetml/2006/main" xmlns:xr9="http://schemas.microsoft.com/office/spreadsheetml/2016/revision9">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0"/>
    <numFmt numFmtId="177" formatCode="0.000_ "/>
    <numFmt numFmtId="178" formatCode="#,##0.000"/>
    <numFmt numFmtId="179" formatCode="#,##0.00_ "/>
    <numFmt numFmtId="180" formatCode="0_ "/>
  </numFmts>
  <fonts count="44">
    <font>
      <sz val="10"/>
      <name val="Arial"/>
      <charset val="0"/>
    </font>
    <font>
      <sz val="10"/>
      <color indexed="8"/>
      <name val="Arial"/>
      <charset val="0"/>
    </font>
    <font>
      <sz val="15"/>
      <color indexed="8"/>
      <name val="宋体"/>
      <charset val="134"/>
    </font>
    <font>
      <sz val="10"/>
      <color indexed="8"/>
      <name val="宋体"/>
      <charset val="134"/>
    </font>
    <font>
      <sz val="11"/>
      <color indexed="8"/>
      <name val="宋体"/>
      <charset val="134"/>
    </font>
    <font>
      <b/>
      <sz val="15"/>
      <name val="SimSun"/>
      <charset val="134"/>
    </font>
    <font>
      <sz val="11"/>
      <name val="SimSun"/>
      <charset val="134"/>
    </font>
    <font>
      <sz val="11"/>
      <color indexed="8"/>
      <name val="宋体"/>
      <charset val="134"/>
      <scheme val="minor"/>
    </font>
    <font>
      <sz val="9"/>
      <name val="SimSun"/>
      <charset val="134"/>
    </font>
    <font>
      <b/>
      <sz val="11"/>
      <name val="SimSun"/>
      <charset val="134"/>
    </font>
    <font>
      <sz val="10"/>
      <name val="宋体"/>
      <charset val="134"/>
    </font>
    <font>
      <sz val="12"/>
      <name val="宋体"/>
      <charset val="134"/>
    </font>
    <font>
      <b/>
      <sz val="18"/>
      <name val="宋体"/>
      <charset val="134"/>
    </font>
    <font>
      <sz val="11"/>
      <color indexed="10"/>
      <name val="宋体"/>
      <charset val="134"/>
    </font>
    <font>
      <b/>
      <sz val="20"/>
      <name val="方正小标宋简体"/>
      <charset val="134"/>
    </font>
    <font>
      <sz val="12"/>
      <name val="方正小标宋简体"/>
      <charset val="134"/>
    </font>
    <font>
      <b/>
      <sz val="14"/>
      <name val="宋体"/>
      <charset val="134"/>
    </font>
    <font>
      <b/>
      <sz val="11"/>
      <name val="仿宋_GB2312"/>
      <charset val="134"/>
    </font>
    <font>
      <sz val="11"/>
      <name val="仿宋_GB2312"/>
      <charset val="134"/>
    </font>
    <font>
      <b/>
      <sz val="10"/>
      <name val="宋体"/>
      <charset val="134"/>
    </font>
    <font>
      <sz val="11"/>
      <name val="宋体"/>
      <charset val="134"/>
    </font>
    <font>
      <sz val="10.5"/>
      <name val="宋体"/>
      <charset val="134"/>
    </font>
    <font>
      <b/>
      <sz val="18"/>
      <name val="黑体"/>
      <charset val="134"/>
    </font>
    <font>
      <b/>
      <sz val="11"/>
      <name val="宋体"/>
      <charset val="134"/>
    </font>
    <font>
      <u/>
      <sz val="11"/>
      <color rgb="FF0000FF"/>
      <name val="宋体"/>
      <charset val="134"/>
      <scheme val="minor"/>
    </font>
    <font>
      <u/>
      <sz val="11"/>
      <color rgb="FF800080"/>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
      <b/>
      <sz val="10"/>
      <name val="Arial"/>
      <charset val="0"/>
    </font>
  </fonts>
  <fills count="37">
    <fill>
      <patternFill patternType="none"/>
    </fill>
    <fill>
      <patternFill patternType="gray125"/>
    </fill>
    <fill>
      <patternFill patternType="solid">
        <fgColor theme="0"/>
        <bgColor indexed="9"/>
      </patternFill>
    </fill>
    <fill>
      <patternFill patternType="solid">
        <fgColor theme="0"/>
        <bgColor indexed="64"/>
      </patternFill>
    </fill>
    <fill>
      <patternFill patternType="mediumGray">
        <fgColor indexed="9"/>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auto="1"/>
      </right>
      <top/>
      <bottom style="thin">
        <color auto="1"/>
      </bottom>
      <diagonal/>
    </border>
    <border>
      <left style="thin">
        <color auto="1"/>
      </left>
      <right/>
      <top style="thin">
        <color auto="1"/>
      </top>
      <bottom/>
      <diagonal/>
    </border>
    <border>
      <left/>
      <right style="thin">
        <color auto="1"/>
      </right>
      <top style="thin">
        <color auto="1"/>
      </top>
      <bottom style="thin">
        <color auto="1"/>
      </bottom>
      <diagonal/>
    </border>
    <border>
      <left style="thin">
        <color auto="1"/>
      </left>
      <right/>
      <top/>
      <bottom/>
      <diagonal/>
    </border>
    <border>
      <left/>
      <right/>
      <top style="thin">
        <color auto="1"/>
      </top>
      <bottom/>
      <diagonal/>
    </border>
    <border>
      <left/>
      <right/>
      <top style="thin">
        <color auto="1"/>
      </top>
      <bottom style="thin">
        <color auto="1"/>
      </bottom>
      <diagonal/>
    </border>
    <border>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7" fillId="6" borderId="20" applyNumberFormat="0" applyFont="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21" applyNumberFormat="0" applyFill="0" applyAlignment="0" applyProtection="0">
      <alignment vertical="center"/>
    </xf>
    <xf numFmtId="0" fontId="30" fillId="0" borderId="21" applyNumberFormat="0" applyFill="0" applyAlignment="0" applyProtection="0">
      <alignment vertical="center"/>
    </xf>
    <xf numFmtId="0" fontId="31" fillId="0" borderId="22" applyNumberFormat="0" applyFill="0" applyAlignment="0" applyProtection="0">
      <alignment vertical="center"/>
    </xf>
    <xf numFmtId="0" fontId="31" fillId="0" borderId="0" applyNumberFormat="0" applyFill="0" applyBorder="0" applyAlignment="0" applyProtection="0">
      <alignment vertical="center"/>
    </xf>
    <xf numFmtId="0" fontId="32" fillId="7" borderId="23" applyNumberFormat="0" applyAlignment="0" applyProtection="0">
      <alignment vertical="center"/>
    </xf>
    <xf numFmtId="0" fontId="33" fillId="8" borderId="24" applyNumberFormat="0" applyAlignment="0" applyProtection="0">
      <alignment vertical="center"/>
    </xf>
    <xf numFmtId="0" fontId="34" fillId="8" borderId="23" applyNumberFormat="0" applyAlignment="0" applyProtection="0">
      <alignment vertical="center"/>
    </xf>
    <xf numFmtId="0" fontId="35" fillId="9" borderId="25" applyNumberFormat="0" applyAlignment="0" applyProtection="0">
      <alignment vertical="center"/>
    </xf>
    <xf numFmtId="0" fontId="36" fillId="0" borderId="26" applyNumberFormat="0" applyFill="0" applyAlignment="0" applyProtection="0">
      <alignment vertical="center"/>
    </xf>
    <xf numFmtId="0" fontId="37" fillId="0" borderId="27" applyNumberFormat="0" applyFill="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40" fillId="12" borderId="0" applyNumberFormat="0" applyBorder="0" applyAlignment="0" applyProtection="0">
      <alignment vertical="center"/>
    </xf>
    <xf numFmtId="0" fontId="41" fillId="13" borderId="0" applyNumberFormat="0" applyBorder="0" applyAlignment="0" applyProtection="0">
      <alignment vertical="center"/>
    </xf>
    <xf numFmtId="0" fontId="42" fillId="14" borderId="0" applyNumberFormat="0" applyBorder="0" applyAlignment="0" applyProtection="0">
      <alignment vertical="center"/>
    </xf>
    <xf numFmtId="0" fontId="42" fillId="15" borderId="0" applyNumberFormat="0" applyBorder="0" applyAlignment="0" applyProtection="0">
      <alignment vertical="center"/>
    </xf>
    <xf numFmtId="0" fontId="41" fillId="16" borderId="0" applyNumberFormat="0" applyBorder="0" applyAlignment="0" applyProtection="0">
      <alignment vertical="center"/>
    </xf>
    <xf numFmtId="0" fontId="41" fillId="17" borderId="0" applyNumberFormat="0" applyBorder="0" applyAlignment="0" applyProtection="0">
      <alignment vertical="center"/>
    </xf>
    <xf numFmtId="0" fontId="42" fillId="18" borderId="0" applyNumberFormat="0" applyBorder="0" applyAlignment="0" applyProtection="0">
      <alignment vertical="center"/>
    </xf>
    <xf numFmtId="0" fontId="42" fillId="19" borderId="0" applyNumberFormat="0" applyBorder="0" applyAlignment="0" applyProtection="0">
      <alignment vertical="center"/>
    </xf>
    <xf numFmtId="0" fontId="41" fillId="20" borderId="0" applyNumberFormat="0" applyBorder="0" applyAlignment="0" applyProtection="0">
      <alignment vertical="center"/>
    </xf>
    <xf numFmtId="0" fontId="41" fillId="21" borderId="0" applyNumberFormat="0" applyBorder="0" applyAlignment="0" applyProtection="0">
      <alignment vertical="center"/>
    </xf>
    <xf numFmtId="0" fontId="42" fillId="22" borderId="0" applyNumberFormat="0" applyBorder="0" applyAlignment="0" applyProtection="0">
      <alignment vertical="center"/>
    </xf>
    <xf numFmtId="0" fontId="42" fillId="23" borderId="0" applyNumberFormat="0" applyBorder="0" applyAlignment="0" applyProtection="0">
      <alignment vertical="center"/>
    </xf>
    <xf numFmtId="0" fontId="41" fillId="24" borderId="0" applyNumberFormat="0" applyBorder="0" applyAlignment="0" applyProtection="0">
      <alignment vertical="center"/>
    </xf>
    <xf numFmtId="0" fontId="41" fillId="25" borderId="0" applyNumberFormat="0" applyBorder="0" applyAlignment="0" applyProtection="0">
      <alignment vertical="center"/>
    </xf>
    <xf numFmtId="0" fontId="42" fillId="26" borderId="0" applyNumberFormat="0" applyBorder="0" applyAlignment="0" applyProtection="0">
      <alignment vertical="center"/>
    </xf>
    <xf numFmtId="0" fontId="42" fillId="27" borderId="0" applyNumberFormat="0" applyBorder="0" applyAlignment="0" applyProtection="0">
      <alignment vertical="center"/>
    </xf>
    <xf numFmtId="0" fontId="41" fillId="28" borderId="0" applyNumberFormat="0" applyBorder="0" applyAlignment="0" applyProtection="0">
      <alignment vertical="center"/>
    </xf>
    <xf numFmtId="0" fontId="41" fillId="29" borderId="0" applyNumberFormat="0" applyBorder="0" applyAlignment="0" applyProtection="0">
      <alignment vertical="center"/>
    </xf>
    <xf numFmtId="0" fontId="42" fillId="30" borderId="0" applyNumberFormat="0" applyBorder="0" applyAlignment="0" applyProtection="0">
      <alignment vertical="center"/>
    </xf>
    <xf numFmtId="0" fontId="42" fillId="31" borderId="0" applyNumberFormat="0" applyBorder="0" applyAlignment="0" applyProtection="0">
      <alignment vertical="center"/>
    </xf>
    <xf numFmtId="0" fontId="41" fillId="32" borderId="0" applyNumberFormat="0" applyBorder="0" applyAlignment="0" applyProtection="0">
      <alignment vertical="center"/>
    </xf>
    <xf numFmtId="0" fontId="41" fillId="33" borderId="0" applyNumberFormat="0" applyBorder="0" applyAlignment="0" applyProtection="0">
      <alignment vertical="center"/>
    </xf>
    <xf numFmtId="0" fontId="42" fillId="34" borderId="0" applyNumberFormat="0" applyBorder="0" applyAlignment="0" applyProtection="0">
      <alignment vertical="center"/>
    </xf>
    <xf numFmtId="0" fontId="42" fillId="35" borderId="0" applyNumberFormat="0" applyBorder="0" applyAlignment="0" applyProtection="0">
      <alignment vertical="center"/>
    </xf>
    <xf numFmtId="0" fontId="41" fillId="36" borderId="0" applyNumberFormat="0" applyBorder="0" applyAlignment="0" applyProtection="0">
      <alignment vertical="center"/>
    </xf>
    <xf numFmtId="0" fontId="11" fillId="0" borderId="0">
      <alignment vertical="center"/>
    </xf>
  </cellStyleXfs>
  <cellXfs count="185">
    <xf numFmtId="0" fontId="0" fillId="0" borderId="0" xfId="0"/>
    <xf numFmtId="0" fontId="1" fillId="0" borderId="0" xfId="0" applyFont="1" applyFill="1" applyAlignment="1"/>
    <xf numFmtId="10" fontId="1" fillId="0" borderId="0" xfId="0" applyNumberFormat="1" applyFont="1" applyFill="1" applyAlignment="1"/>
    <xf numFmtId="0" fontId="2" fillId="0" borderId="0" xfId="0" applyFont="1" applyFill="1" applyAlignment="1">
      <alignment horizontal="center"/>
    </xf>
    <xf numFmtId="10" fontId="2" fillId="0" borderId="0" xfId="0" applyNumberFormat="1" applyFont="1" applyFill="1" applyAlignment="1">
      <alignment horizontal="center"/>
    </xf>
    <xf numFmtId="0" fontId="3" fillId="0" borderId="0" xfId="0" applyFont="1" applyFill="1" applyAlignment="1"/>
    <xf numFmtId="10" fontId="3" fillId="0" borderId="0" xfId="0" applyNumberFormat="1" applyFont="1" applyFill="1" applyAlignment="1"/>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10" fontId="4" fillId="2" borderId="2" xfId="0" applyNumberFormat="1"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10" fontId="4" fillId="2" borderId="4" xfId="0" applyNumberFormat="1" applyFont="1" applyFill="1" applyBorder="1" applyAlignment="1">
      <alignment horizontal="center" vertical="center" wrapText="1"/>
    </xf>
    <xf numFmtId="0" fontId="4" fillId="2" borderId="5" xfId="0" applyFont="1" applyFill="1" applyBorder="1" applyAlignment="1">
      <alignment horizontal="center" vertical="center" wrapText="1"/>
    </xf>
    <xf numFmtId="10" fontId="4" fillId="2" borderId="5" xfId="0" applyNumberFormat="1" applyFont="1" applyFill="1" applyBorder="1" applyAlignment="1">
      <alignment horizontal="center" vertical="center" wrapText="1"/>
    </xf>
    <xf numFmtId="4" fontId="4" fillId="0" borderId="3" xfId="0" applyNumberFormat="1" applyFont="1" applyFill="1" applyBorder="1" applyAlignment="1">
      <alignment horizontal="right" vertical="center" shrinkToFit="1"/>
    </xf>
    <xf numFmtId="4" fontId="4" fillId="0" borderId="5" xfId="0" applyNumberFormat="1" applyFont="1" applyFill="1" applyBorder="1" applyAlignment="1">
      <alignment horizontal="right" vertical="center" shrinkToFit="1"/>
    </xf>
    <xf numFmtId="10" fontId="4" fillId="0" borderId="5" xfId="0" applyNumberFormat="1" applyFont="1" applyFill="1" applyBorder="1" applyAlignment="1">
      <alignment horizontal="right" vertical="center" shrinkToFit="1"/>
    </xf>
    <xf numFmtId="0" fontId="4" fillId="0" borderId="5" xfId="0" applyFont="1" applyFill="1" applyBorder="1" applyAlignment="1">
      <alignment horizontal="right" vertical="center" shrinkToFit="1"/>
    </xf>
    <xf numFmtId="0" fontId="4" fillId="0" borderId="0" xfId="0" applyFont="1" applyFill="1" applyAlignment="1">
      <alignment horizontal="left" vertical="center" wrapText="1"/>
    </xf>
    <xf numFmtId="10" fontId="4" fillId="0" borderId="0" xfId="0" applyNumberFormat="1" applyFont="1" applyFill="1" applyAlignment="1">
      <alignment horizontal="left" vertical="center" wrapText="1"/>
    </xf>
    <xf numFmtId="0" fontId="3" fillId="0" borderId="0" xfId="0" applyFont="1" applyFill="1" applyAlignment="1">
      <alignment horizontal="right"/>
    </xf>
    <xf numFmtId="0" fontId="0" fillId="0" borderId="0" xfId="0" applyAlignment="1">
      <alignment horizontal="center"/>
    </xf>
    <xf numFmtId="0" fontId="5" fillId="0" borderId="0" xfId="0" applyFont="1" applyFill="1" applyBorder="1" applyAlignment="1">
      <alignment horizontal="center" vertical="center" wrapText="1"/>
    </xf>
    <xf numFmtId="0" fontId="6" fillId="0" borderId="0" xfId="0" applyFont="1" applyFill="1" applyBorder="1" applyAlignment="1">
      <alignment horizontal="right" vertical="center" wrapText="1"/>
    </xf>
    <xf numFmtId="0" fontId="7" fillId="0" borderId="0" xfId="0" applyFont="1" applyFill="1" applyBorder="1" applyAlignment="1">
      <alignment vertical="center"/>
    </xf>
    <xf numFmtId="0" fontId="8" fillId="0" borderId="0" xfId="0" applyFont="1" applyFill="1" applyBorder="1" applyAlignment="1">
      <alignment horizontal="right" vertical="center" wrapText="1"/>
    </xf>
    <xf numFmtId="0" fontId="9" fillId="0" borderId="6" xfId="0" applyFont="1" applyFill="1" applyBorder="1" applyAlignment="1">
      <alignment horizontal="center" vertical="center" wrapText="1"/>
    </xf>
    <xf numFmtId="0" fontId="6" fillId="0" borderId="6" xfId="0" applyFont="1" applyFill="1" applyBorder="1" applyAlignment="1">
      <alignment horizontal="left" vertical="center" wrapText="1"/>
    </xf>
    <xf numFmtId="4" fontId="6" fillId="0" borderId="6" xfId="0" applyNumberFormat="1" applyFont="1" applyFill="1" applyBorder="1" applyAlignment="1">
      <alignment horizontal="right" vertical="center" wrapText="1"/>
    </xf>
    <xf numFmtId="0" fontId="9" fillId="0" borderId="6" xfId="0" applyFont="1" applyFill="1" applyBorder="1" applyAlignment="1">
      <alignment vertical="center" wrapText="1"/>
    </xf>
    <xf numFmtId="0" fontId="0" fillId="0" borderId="6" xfId="0" applyBorder="1" applyAlignment="1">
      <alignment horizontal="center"/>
    </xf>
    <xf numFmtId="0" fontId="6" fillId="0" borderId="6" xfId="0" applyFont="1" applyFill="1" applyBorder="1" applyAlignment="1">
      <alignment vertical="center" wrapText="1"/>
    </xf>
    <xf numFmtId="176" fontId="6" fillId="0" borderId="6" xfId="0" applyNumberFormat="1" applyFont="1" applyFill="1" applyBorder="1" applyAlignment="1">
      <alignment vertical="center" wrapText="1"/>
    </xf>
    <xf numFmtId="4" fontId="6" fillId="0" borderId="6" xfId="0" applyNumberFormat="1" applyFont="1" applyFill="1" applyBorder="1" applyAlignment="1">
      <alignment vertical="center" wrapText="1"/>
    </xf>
    <xf numFmtId="0" fontId="7" fillId="0" borderId="6" xfId="0" applyFont="1" applyFill="1" applyBorder="1" applyAlignment="1">
      <alignment horizontal="left" vertical="center" wrapText="1"/>
    </xf>
    <xf numFmtId="0" fontId="10" fillId="0" borderId="6" xfId="0" applyFont="1" applyBorder="1" applyAlignment="1">
      <alignment horizontal="center"/>
    </xf>
    <xf numFmtId="0" fontId="0" fillId="0" borderId="6" xfId="0" applyBorder="1"/>
    <xf numFmtId="49" fontId="6" fillId="0" borderId="6" xfId="0" applyNumberFormat="1" applyFont="1" applyFill="1" applyBorder="1" applyAlignment="1">
      <alignment horizontal="left" vertical="center" wrapText="1"/>
    </xf>
    <xf numFmtId="0" fontId="5" fillId="0" borderId="0" xfId="0" applyFont="1" applyFill="1" applyAlignment="1">
      <alignment horizontal="center" vertical="center" wrapText="1"/>
    </xf>
    <xf numFmtId="0" fontId="8" fillId="0" borderId="0" xfId="0" applyFont="1" applyFill="1" applyBorder="1" applyAlignment="1">
      <alignment vertical="center" wrapText="1"/>
    </xf>
    <xf numFmtId="0" fontId="9" fillId="3" borderId="6" xfId="0" applyFont="1" applyFill="1" applyBorder="1" applyAlignment="1">
      <alignment horizontal="center" vertical="center" wrapText="1"/>
    </xf>
    <xf numFmtId="4" fontId="6" fillId="3" borderId="6" xfId="0" applyNumberFormat="1" applyFont="1" applyFill="1" applyBorder="1" applyAlignment="1">
      <alignment vertical="center" wrapText="1"/>
    </xf>
    <xf numFmtId="177" fontId="6" fillId="3" borderId="6" xfId="0" applyNumberFormat="1" applyFont="1" applyFill="1" applyBorder="1" applyAlignment="1">
      <alignment vertical="center" wrapText="1"/>
    </xf>
    <xf numFmtId="178" fontId="6" fillId="3" borderId="6" xfId="0" applyNumberFormat="1" applyFont="1" applyFill="1" applyBorder="1" applyAlignment="1">
      <alignment vertical="center" wrapText="1"/>
    </xf>
    <xf numFmtId="0" fontId="7" fillId="0" borderId="0" xfId="0" applyFont="1" applyFill="1" applyAlignment="1">
      <alignment vertical="center"/>
    </xf>
    <xf numFmtId="0" fontId="11" fillId="0" borderId="0" xfId="0" applyFont="1" applyFill="1" applyAlignment="1"/>
    <xf numFmtId="0" fontId="12" fillId="0" borderId="0" xfId="0" applyNumberFormat="1" applyFont="1" applyFill="1" applyAlignment="1" applyProtection="1">
      <alignment horizontal="center" vertical="center"/>
    </xf>
    <xf numFmtId="0" fontId="10" fillId="0" borderId="0" xfId="0" applyNumberFormat="1" applyFont="1" applyFill="1" applyAlignment="1" applyProtection="1">
      <alignment horizontal="right" vertical="center"/>
    </xf>
    <xf numFmtId="0" fontId="10" fillId="0" borderId="7" xfId="0" applyNumberFormat="1" applyFont="1" applyFill="1" applyBorder="1" applyAlignment="1" applyProtection="1">
      <alignment horizontal="right" vertical="center"/>
    </xf>
    <xf numFmtId="0" fontId="10" fillId="0" borderId="8" xfId="0" applyNumberFormat="1" applyFont="1" applyFill="1" applyBorder="1" applyAlignment="1" applyProtection="1">
      <alignment horizontal="center" vertical="center"/>
    </xf>
    <xf numFmtId="0" fontId="10" fillId="0" borderId="8" xfId="0" applyNumberFormat="1" applyFont="1" applyFill="1" applyBorder="1" applyAlignment="1" applyProtection="1">
      <alignment horizontal="center" vertical="center" wrapText="1"/>
    </xf>
    <xf numFmtId="0" fontId="10" fillId="0" borderId="6" xfId="0" applyNumberFormat="1" applyFont="1" applyFill="1" applyBorder="1" applyAlignment="1" applyProtection="1">
      <alignment horizontal="center" vertical="center"/>
    </xf>
    <xf numFmtId="0" fontId="10" fillId="0" borderId="6" xfId="0" applyNumberFormat="1" applyFont="1" applyFill="1" applyBorder="1" applyAlignment="1" applyProtection="1">
      <alignment horizontal="center" vertical="center" wrapText="1"/>
    </xf>
    <xf numFmtId="0" fontId="10" fillId="0" borderId="6" xfId="0" applyNumberFormat="1" applyFont="1" applyFill="1" applyBorder="1" applyAlignment="1" applyProtection="1">
      <alignment horizontal="left" vertical="center"/>
    </xf>
    <xf numFmtId="3" fontId="10" fillId="0" borderId="6" xfId="0" applyNumberFormat="1" applyFont="1" applyFill="1" applyBorder="1" applyAlignment="1" applyProtection="1">
      <alignment horizontal="right" vertical="center"/>
    </xf>
    <xf numFmtId="0" fontId="0" fillId="0" borderId="0" xfId="0" applyFill="1"/>
    <xf numFmtId="0" fontId="10" fillId="0" borderId="0" xfId="0" applyNumberFormat="1" applyFont="1" applyFill="1" applyAlignment="1" applyProtection="1">
      <alignment vertical="center"/>
    </xf>
    <xf numFmtId="0" fontId="12" fillId="0" borderId="0" xfId="0" applyNumberFormat="1" applyFont="1" applyFill="1" applyAlignment="1" applyProtection="1">
      <alignment vertical="center"/>
    </xf>
    <xf numFmtId="0" fontId="10" fillId="0" borderId="0" xfId="0" applyNumberFormat="1" applyFont="1" applyFill="1" applyAlignment="1" applyProtection="1">
      <alignment horizontal="center" vertical="center"/>
    </xf>
    <xf numFmtId="0" fontId="10" fillId="0" borderId="0" xfId="0" applyFont="1" applyFill="1" applyAlignment="1">
      <alignment horizontal="center" vertical="center"/>
    </xf>
    <xf numFmtId="0" fontId="10" fillId="0" borderId="7" xfId="0" applyNumberFormat="1" applyFont="1" applyFill="1" applyBorder="1" applyAlignment="1" applyProtection="1">
      <alignment horizontal="center" vertical="center"/>
    </xf>
    <xf numFmtId="0" fontId="10" fillId="0" borderId="9" xfId="0" applyNumberFormat="1" applyFont="1" applyFill="1" applyBorder="1" applyAlignment="1" applyProtection="1">
      <alignment horizontal="center" vertical="center"/>
    </xf>
    <xf numFmtId="3" fontId="10" fillId="0" borderId="8" xfId="0" applyNumberFormat="1" applyFont="1" applyFill="1" applyBorder="1" applyAlignment="1" applyProtection="1">
      <alignment horizontal="center" vertical="center"/>
    </xf>
    <xf numFmtId="10" fontId="10" fillId="0" borderId="8" xfId="0" applyNumberFormat="1" applyFont="1" applyFill="1" applyBorder="1" applyAlignment="1" applyProtection="1">
      <alignment horizontal="center" vertical="center"/>
    </xf>
    <xf numFmtId="3" fontId="10" fillId="0" borderId="10" xfId="0" applyNumberFormat="1" applyFont="1" applyFill="1" applyBorder="1" applyAlignment="1" applyProtection="1">
      <alignment horizontal="right" vertical="center"/>
    </xf>
    <xf numFmtId="0" fontId="11" fillId="0" borderId="6" xfId="0" applyFont="1" applyFill="1" applyBorder="1" applyAlignment="1"/>
    <xf numFmtId="3" fontId="10" fillId="0" borderId="6" xfId="0" applyNumberFormat="1" applyFont="1" applyFill="1" applyBorder="1" applyAlignment="1" applyProtection="1">
      <alignment horizontal="center" vertical="center"/>
    </xf>
    <xf numFmtId="10" fontId="10" fillId="0" borderId="6" xfId="0" applyNumberFormat="1" applyFont="1" applyFill="1" applyBorder="1" applyAlignment="1" applyProtection="1">
      <alignment horizontal="center" vertical="center"/>
    </xf>
    <xf numFmtId="10" fontId="11" fillId="0" borderId="0" xfId="0" applyNumberFormat="1" applyFont="1" applyFill="1" applyAlignment="1"/>
    <xf numFmtId="0" fontId="11" fillId="0" borderId="0" xfId="0" applyFont="1" applyFill="1" applyAlignment="1">
      <alignment horizontal="center"/>
    </xf>
    <xf numFmtId="4" fontId="6" fillId="0" borderId="6" xfId="0" applyNumberFormat="1" applyFont="1" applyFill="1" applyBorder="1" applyAlignment="1">
      <alignment horizontal="center" vertical="center" wrapText="1"/>
    </xf>
    <xf numFmtId="0" fontId="4" fillId="0" borderId="0" xfId="0" applyFont="1" applyFill="1" applyAlignment="1"/>
    <xf numFmtId="0" fontId="13" fillId="0" borderId="0" xfId="0" applyFont="1" applyFill="1" applyAlignment="1"/>
    <xf numFmtId="179" fontId="4" fillId="0" borderId="0" xfId="0" applyNumberFormat="1" applyFont="1" applyFill="1" applyAlignment="1"/>
    <xf numFmtId="10" fontId="4" fillId="0" borderId="0" xfId="0" applyNumberFormat="1" applyFont="1" applyFill="1" applyAlignment="1"/>
    <xf numFmtId="0" fontId="14" fillId="0" borderId="0" xfId="0" applyFont="1" applyFill="1" applyAlignment="1">
      <alignment horizontal="center" vertical="center"/>
    </xf>
    <xf numFmtId="179" fontId="14" fillId="0" borderId="0" xfId="0" applyNumberFormat="1" applyFont="1" applyFill="1" applyAlignment="1">
      <alignment horizontal="center" vertical="center"/>
    </xf>
    <xf numFmtId="10" fontId="14" fillId="0" borderId="0" xfId="0" applyNumberFormat="1" applyFont="1" applyFill="1" applyAlignment="1">
      <alignment horizontal="center" vertical="center"/>
    </xf>
    <xf numFmtId="10" fontId="15" fillId="0" borderId="0" xfId="0" applyNumberFormat="1" applyFont="1" applyFill="1" applyAlignment="1">
      <alignment horizontal="right" vertical="center"/>
    </xf>
    <xf numFmtId="0" fontId="16" fillId="0" borderId="0" xfId="0" applyFont="1" applyFill="1" applyAlignment="1">
      <alignment horizontal="center"/>
    </xf>
    <xf numFmtId="179" fontId="16" fillId="0" borderId="0" xfId="0" applyNumberFormat="1" applyFont="1" applyFill="1" applyAlignment="1">
      <alignment horizontal="center"/>
    </xf>
    <xf numFmtId="0" fontId="17" fillId="0" borderId="6" xfId="0" applyNumberFormat="1" applyFont="1" applyFill="1" applyBorder="1" applyAlignment="1">
      <alignment horizontal="center" vertical="center" wrapText="1"/>
    </xf>
    <xf numFmtId="0" fontId="17" fillId="0" borderId="6" xfId="49" applyFont="1" applyFill="1" applyBorder="1" applyAlignment="1">
      <alignment horizontal="center" vertical="center" wrapText="1"/>
    </xf>
    <xf numFmtId="179" fontId="17" fillId="0" borderId="6" xfId="0" applyNumberFormat="1" applyFont="1" applyFill="1" applyBorder="1" applyAlignment="1">
      <alignment horizontal="center" vertical="center" wrapText="1"/>
    </xf>
    <xf numFmtId="179" fontId="17" fillId="0" borderId="11" xfId="0" applyNumberFormat="1" applyFont="1" applyFill="1" applyBorder="1" applyAlignment="1">
      <alignment horizontal="center" vertical="center" wrapText="1"/>
    </xf>
    <xf numFmtId="10" fontId="17" fillId="0" borderId="11" xfId="0" applyNumberFormat="1" applyFont="1" applyFill="1" applyBorder="1" applyAlignment="1">
      <alignment horizontal="center" vertical="center" wrapText="1"/>
    </xf>
    <xf numFmtId="179" fontId="17" fillId="0" borderId="12" xfId="0" applyNumberFormat="1" applyFont="1" applyFill="1" applyBorder="1" applyAlignment="1">
      <alignment horizontal="center" vertical="center" wrapText="1"/>
    </xf>
    <xf numFmtId="10" fontId="17" fillId="0" borderId="12" xfId="0" applyNumberFormat="1" applyFont="1" applyFill="1" applyBorder="1" applyAlignment="1">
      <alignment horizontal="center" vertical="center" wrapText="1"/>
    </xf>
    <xf numFmtId="179" fontId="17" fillId="0" borderId="8" xfId="0" applyNumberFormat="1" applyFont="1" applyFill="1" applyBorder="1" applyAlignment="1">
      <alignment horizontal="center" vertical="center" wrapText="1"/>
    </xf>
    <xf numFmtId="10" fontId="17" fillId="0" borderId="8" xfId="0" applyNumberFormat="1" applyFont="1" applyFill="1" applyBorder="1" applyAlignment="1">
      <alignment horizontal="center" vertical="center" wrapText="1"/>
    </xf>
    <xf numFmtId="0" fontId="18" fillId="0" borderId="6" xfId="0" applyNumberFormat="1" applyFont="1" applyFill="1" applyBorder="1" applyAlignment="1">
      <alignment horizontal="center" vertical="center" shrinkToFit="1"/>
    </xf>
    <xf numFmtId="0" fontId="18" fillId="0" borderId="6" xfId="49" applyFont="1" applyFill="1" applyBorder="1" applyAlignment="1">
      <alignment horizontal="center" vertical="center" shrinkToFit="1"/>
    </xf>
    <xf numFmtId="179" fontId="17" fillId="0" borderId="6" xfId="49" applyNumberFormat="1" applyFont="1" applyFill="1" applyBorder="1" applyAlignment="1">
      <alignment horizontal="center" vertical="center" shrinkToFit="1"/>
    </xf>
    <xf numFmtId="10" fontId="17" fillId="0" borderId="6" xfId="49" applyNumberFormat="1" applyFont="1" applyFill="1" applyBorder="1" applyAlignment="1">
      <alignment horizontal="center" vertical="center" shrinkToFit="1"/>
    </xf>
    <xf numFmtId="0" fontId="18" fillId="0" borderId="6" xfId="0" applyNumberFormat="1" applyFont="1" applyFill="1" applyBorder="1" applyAlignment="1">
      <alignment horizontal="center" vertical="center" wrapText="1"/>
    </xf>
    <xf numFmtId="0" fontId="18" fillId="0" borderId="6" xfId="49" applyFont="1" applyFill="1" applyBorder="1" applyAlignment="1">
      <alignment horizontal="center" vertical="center" wrapText="1"/>
    </xf>
    <xf numFmtId="179" fontId="18" fillId="0" borderId="6" xfId="49" applyNumberFormat="1" applyFont="1" applyFill="1" applyBorder="1" applyAlignment="1">
      <alignment horizontal="center" vertical="center" shrinkToFit="1"/>
    </xf>
    <xf numFmtId="0" fontId="18" fillId="0" borderId="11" xfId="49" applyFont="1" applyFill="1" applyBorder="1" applyAlignment="1">
      <alignment horizontal="center" vertical="center" wrapText="1"/>
    </xf>
    <xf numFmtId="179" fontId="18" fillId="0" borderId="11" xfId="49" applyNumberFormat="1" applyFont="1" applyFill="1" applyBorder="1" applyAlignment="1">
      <alignment horizontal="center" vertical="center" shrinkToFit="1"/>
    </xf>
    <xf numFmtId="0" fontId="18" fillId="0" borderId="10" xfId="0" applyNumberFormat="1" applyFont="1" applyFill="1" applyBorder="1" applyAlignment="1">
      <alignment horizontal="center" vertical="center" wrapText="1"/>
    </xf>
    <xf numFmtId="10" fontId="11" fillId="0" borderId="0" xfId="0" applyNumberFormat="1" applyFont="1" applyFill="1" applyAlignment="1">
      <alignment horizontal="center"/>
    </xf>
    <xf numFmtId="0" fontId="10" fillId="0" borderId="11" xfId="0" applyNumberFormat="1" applyFont="1" applyFill="1" applyBorder="1" applyAlignment="1" applyProtection="1">
      <alignment horizontal="center" vertical="center"/>
    </xf>
    <xf numFmtId="3" fontId="10" fillId="0" borderId="10" xfId="0" applyNumberFormat="1" applyFont="1" applyFill="1" applyBorder="1" applyAlignment="1" applyProtection="1">
      <alignment horizontal="center" vertical="center"/>
    </xf>
    <xf numFmtId="10" fontId="10" fillId="0" borderId="10" xfId="0" applyNumberFormat="1" applyFont="1" applyFill="1" applyBorder="1" applyAlignment="1" applyProtection="1">
      <alignment horizontal="center" vertical="center"/>
    </xf>
    <xf numFmtId="0" fontId="10" fillId="0" borderId="6" xfId="0" applyNumberFormat="1" applyFont="1" applyFill="1" applyBorder="1" applyAlignment="1" applyProtection="1">
      <alignment vertical="center"/>
    </xf>
    <xf numFmtId="0" fontId="11" fillId="0" borderId="6" xfId="0" applyNumberFormat="1" applyFont="1" applyFill="1" applyBorder="1" applyAlignment="1" applyProtection="1"/>
    <xf numFmtId="10" fontId="10" fillId="0" borderId="13" xfId="0" applyNumberFormat="1" applyFont="1" applyFill="1" applyBorder="1" applyAlignment="1" applyProtection="1">
      <alignment horizontal="center" vertical="center"/>
    </xf>
    <xf numFmtId="3" fontId="10" fillId="0" borderId="13" xfId="0" applyNumberFormat="1" applyFont="1" applyFill="1" applyBorder="1" applyAlignment="1" applyProtection="1">
      <alignment horizontal="center" vertical="center"/>
    </xf>
    <xf numFmtId="0" fontId="10" fillId="0" borderId="13" xfId="0" applyNumberFormat="1" applyFont="1" applyFill="1" applyBorder="1" applyAlignment="1" applyProtection="1">
      <alignment horizontal="left" vertical="center"/>
    </xf>
    <xf numFmtId="0" fontId="10" fillId="0" borderId="8" xfId="0" applyNumberFormat="1" applyFont="1" applyFill="1" applyBorder="1" applyAlignment="1" applyProtection="1">
      <alignment horizontal="left" vertical="center"/>
    </xf>
    <xf numFmtId="10" fontId="10" fillId="0" borderId="11" xfId="0" applyNumberFormat="1" applyFont="1" applyFill="1" applyBorder="1" applyAlignment="1" applyProtection="1">
      <alignment horizontal="center" vertical="center"/>
    </xf>
    <xf numFmtId="3" fontId="10" fillId="0" borderId="11" xfId="0" applyNumberFormat="1" applyFont="1" applyFill="1" applyBorder="1" applyAlignment="1" applyProtection="1">
      <alignment horizontal="center" vertical="center"/>
    </xf>
    <xf numFmtId="0" fontId="10" fillId="0" borderId="11" xfId="0" applyNumberFormat="1" applyFont="1" applyFill="1" applyBorder="1" applyAlignment="1" applyProtection="1">
      <alignment horizontal="left" vertical="center"/>
    </xf>
    <xf numFmtId="0" fontId="19" fillId="0" borderId="6" xfId="0" applyNumberFormat="1" applyFont="1" applyFill="1" applyBorder="1" applyAlignment="1" applyProtection="1">
      <alignment horizontal="left" vertical="center"/>
    </xf>
    <xf numFmtId="10" fontId="10" fillId="0" borderId="14" xfId="0" applyNumberFormat="1" applyFont="1" applyFill="1" applyBorder="1" applyAlignment="1" applyProtection="1">
      <alignment horizontal="center" vertical="center"/>
    </xf>
    <xf numFmtId="3" fontId="10" fillId="0" borderId="14" xfId="0" applyNumberFormat="1" applyFont="1" applyFill="1" applyBorder="1" applyAlignment="1" applyProtection="1">
      <alignment horizontal="center" vertical="center"/>
    </xf>
    <xf numFmtId="0" fontId="11" fillId="0" borderId="0" xfId="0" applyNumberFormat="1" applyFont="1" applyFill="1" applyAlignment="1" applyProtection="1">
      <alignment horizontal="center"/>
    </xf>
    <xf numFmtId="0" fontId="11" fillId="0" borderId="0" xfId="0" applyNumberFormat="1" applyFont="1" applyFill="1" applyAlignment="1" applyProtection="1">
      <alignment horizontal="center" vertical="center"/>
    </xf>
    <xf numFmtId="3" fontId="19" fillId="0" borderId="6" xfId="0" applyNumberFormat="1" applyFont="1" applyFill="1" applyBorder="1" applyAlignment="1" applyProtection="1">
      <alignment horizontal="center" vertical="center"/>
    </xf>
    <xf numFmtId="0" fontId="11" fillId="0" borderId="6" xfId="0" applyFont="1" applyFill="1" applyBorder="1" applyAlignment="1">
      <alignment horizontal="center"/>
    </xf>
    <xf numFmtId="10" fontId="11" fillId="0" borderId="6" xfId="0" applyNumberFormat="1" applyFont="1" applyFill="1" applyBorder="1" applyAlignment="1">
      <alignment horizontal="center"/>
    </xf>
    <xf numFmtId="0" fontId="10" fillId="0" borderId="0" xfId="0" applyNumberFormat="1" applyFont="1" applyFill="1" applyBorder="1" applyAlignment="1" applyProtection="1">
      <alignment horizontal="right" vertical="center"/>
    </xf>
    <xf numFmtId="0" fontId="10" fillId="0" borderId="0" xfId="0" applyNumberFormat="1" applyFont="1" applyFill="1" applyBorder="1" applyAlignment="1" applyProtection="1">
      <alignment vertical="center"/>
    </xf>
    <xf numFmtId="0" fontId="10" fillId="0" borderId="8" xfId="0" applyNumberFormat="1" applyFont="1" applyFill="1" applyBorder="1" applyAlignment="1" applyProtection="1">
      <alignment vertical="center"/>
    </xf>
    <xf numFmtId="3" fontId="10" fillId="0" borderId="8" xfId="0" applyNumberFormat="1" applyFont="1" applyFill="1" applyBorder="1" applyAlignment="1" applyProtection="1">
      <alignment horizontal="right" vertical="center"/>
    </xf>
    <xf numFmtId="0" fontId="10" fillId="0" borderId="11" xfId="0" applyNumberFormat="1" applyFont="1" applyFill="1" applyBorder="1" applyAlignment="1" applyProtection="1">
      <alignment vertical="center"/>
    </xf>
    <xf numFmtId="3" fontId="10" fillId="0" borderId="11" xfId="0" applyNumberFormat="1" applyFont="1" applyFill="1" applyBorder="1" applyAlignment="1" applyProtection="1">
      <alignment horizontal="right" vertical="center"/>
    </xf>
    <xf numFmtId="0" fontId="10" fillId="0" borderId="14" xfId="0" applyNumberFormat="1" applyFont="1" applyFill="1" applyBorder="1" applyAlignment="1" applyProtection="1">
      <alignment vertical="center"/>
    </xf>
    <xf numFmtId="3" fontId="10" fillId="0" borderId="14" xfId="0" applyNumberFormat="1" applyFont="1" applyFill="1" applyBorder="1" applyAlignment="1" applyProtection="1">
      <alignment horizontal="right" vertical="center"/>
    </xf>
    <xf numFmtId="0" fontId="19" fillId="0" borderId="14" xfId="0" applyNumberFormat="1" applyFont="1" applyFill="1" applyBorder="1" applyAlignment="1" applyProtection="1">
      <alignment vertical="center"/>
    </xf>
    <xf numFmtId="3" fontId="19" fillId="0" borderId="14" xfId="0" applyNumberFormat="1" applyFont="1" applyFill="1" applyBorder="1" applyAlignment="1" applyProtection="1">
      <alignment horizontal="right" vertical="center"/>
    </xf>
    <xf numFmtId="0" fontId="10" fillId="0" borderId="10" xfId="0" applyNumberFormat="1" applyFont="1" applyFill="1" applyBorder="1" applyAlignment="1" applyProtection="1">
      <alignment vertical="center"/>
    </xf>
    <xf numFmtId="0" fontId="10" fillId="0" borderId="10" xfId="0" applyNumberFormat="1" applyFont="1" applyFill="1" applyBorder="1" applyAlignment="1" applyProtection="1">
      <alignment horizontal="center" vertical="center"/>
    </xf>
    <xf numFmtId="10" fontId="10" fillId="0" borderId="6" xfId="0" applyNumberFormat="1" applyFont="1" applyFill="1" applyBorder="1" applyAlignment="1">
      <alignment horizontal="center"/>
    </xf>
    <xf numFmtId="10" fontId="12" fillId="0" borderId="0" xfId="0" applyNumberFormat="1" applyFont="1" applyFill="1" applyAlignment="1" applyProtection="1">
      <alignment horizontal="center" vertical="center"/>
    </xf>
    <xf numFmtId="10" fontId="10" fillId="0" borderId="0" xfId="0" applyNumberFormat="1" applyFont="1" applyFill="1" applyAlignment="1" applyProtection="1">
      <alignment horizontal="center" vertical="center"/>
    </xf>
    <xf numFmtId="0" fontId="10" fillId="0" borderId="14" xfId="0" applyNumberFormat="1" applyFont="1" applyFill="1" applyBorder="1" applyAlignment="1" applyProtection="1">
      <alignment horizontal="center" vertical="center"/>
    </xf>
    <xf numFmtId="0" fontId="10" fillId="0" borderId="15" xfId="0" applyNumberFormat="1" applyFont="1" applyFill="1" applyBorder="1" applyAlignment="1" applyProtection="1">
      <alignment horizontal="center" vertical="center"/>
    </xf>
    <xf numFmtId="0" fontId="19" fillId="0" borderId="10" xfId="0" applyNumberFormat="1" applyFont="1" applyFill="1" applyBorder="1" applyAlignment="1" applyProtection="1">
      <alignment vertical="center"/>
    </xf>
    <xf numFmtId="0" fontId="10" fillId="0" borderId="15" xfId="0" applyNumberFormat="1" applyFont="1" applyFill="1" applyBorder="1" applyAlignment="1" applyProtection="1">
      <alignment vertical="center"/>
    </xf>
    <xf numFmtId="0" fontId="10" fillId="0" borderId="16" xfId="0" applyNumberFormat="1" applyFont="1" applyFill="1" applyBorder="1" applyAlignment="1" applyProtection="1">
      <alignment vertical="center"/>
    </xf>
    <xf numFmtId="0" fontId="10" fillId="0" borderId="17" xfId="0" applyNumberFormat="1" applyFont="1" applyFill="1" applyBorder="1" applyAlignment="1" applyProtection="1">
      <alignment vertical="center"/>
    </xf>
    <xf numFmtId="3" fontId="10" fillId="4" borderId="6" xfId="0" applyNumberFormat="1" applyFont="1" applyFill="1" applyBorder="1" applyAlignment="1" applyProtection="1">
      <alignment horizontal="center" vertical="center"/>
    </xf>
    <xf numFmtId="0" fontId="10" fillId="0" borderId="18" xfId="0" applyNumberFormat="1" applyFont="1" applyFill="1" applyBorder="1" applyAlignment="1" applyProtection="1">
      <alignment horizontal="center" vertical="center"/>
    </xf>
    <xf numFmtId="10" fontId="10" fillId="0" borderId="0" xfId="0" applyNumberFormat="1" applyFont="1" applyFill="1" applyAlignment="1" applyProtection="1">
      <alignment horizontal="right" vertical="center"/>
    </xf>
    <xf numFmtId="10" fontId="10" fillId="0" borderId="6" xfId="0" applyNumberFormat="1" applyFont="1" applyFill="1" applyBorder="1" applyAlignment="1" applyProtection="1">
      <alignment vertical="center"/>
    </xf>
    <xf numFmtId="10" fontId="11" fillId="0" borderId="6" xfId="0" applyNumberFormat="1" applyFont="1" applyFill="1" applyBorder="1" applyAlignment="1"/>
    <xf numFmtId="179" fontId="13" fillId="0" borderId="0" xfId="0" applyNumberFormat="1" applyFont="1" applyFill="1" applyAlignment="1"/>
    <xf numFmtId="179" fontId="20" fillId="0" borderId="0" xfId="0" applyNumberFormat="1" applyFont="1" applyFill="1" applyAlignment="1"/>
    <xf numFmtId="179" fontId="20" fillId="0" borderId="0" xfId="0" applyNumberFormat="1" applyFont="1" applyFill="1" applyAlignment="1">
      <alignment horizontal="right" vertical="center" wrapText="1"/>
    </xf>
    <xf numFmtId="179" fontId="20" fillId="0" borderId="0" xfId="0" applyNumberFormat="1" applyFont="1" applyFill="1" applyAlignment="1">
      <alignment horizontal="left" vertical="center" wrapText="1"/>
    </xf>
    <xf numFmtId="0" fontId="11" fillId="5" borderId="0" xfId="0" applyFont="1" applyFill="1" applyAlignment="1"/>
    <xf numFmtId="10" fontId="11" fillId="5" borderId="0" xfId="0" applyNumberFormat="1" applyFont="1" applyFill="1" applyAlignment="1"/>
    <xf numFmtId="0" fontId="12" fillId="5" borderId="0" xfId="0" applyNumberFormat="1" applyFont="1" applyFill="1" applyAlignment="1" applyProtection="1">
      <alignment horizontal="center" vertical="center"/>
    </xf>
    <xf numFmtId="0" fontId="10" fillId="5" borderId="0" xfId="0" applyNumberFormat="1" applyFont="1" applyFill="1" applyAlignment="1" applyProtection="1">
      <alignment horizontal="right" vertical="center"/>
    </xf>
    <xf numFmtId="0" fontId="19" fillId="0" borderId="10" xfId="0" applyNumberFormat="1" applyFont="1" applyFill="1" applyBorder="1" applyAlignment="1" applyProtection="1">
      <alignment horizontal="center" vertical="center"/>
    </xf>
    <xf numFmtId="0" fontId="19" fillId="0" borderId="10" xfId="0" applyNumberFormat="1" applyFont="1" applyFill="1" applyBorder="1" applyAlignment="1" applyProtection="1">
      <alignment horizontal="left" vertical="center"/>
    </xf>
    <xf numFmtId="0" fontId="10" fillId="0" borderId="15" xfId="0" applyNumberFormat="1" applyFont="1" applyFill="1" applyBorder="1" applyAlignment="1" applyProtection="1">
      <alignment horizontal="left" vertical="center"/>
    </xf>
    <xf numFmtId="0" fontId="10" fillId="0" borderId="10" xfId="0" applyNumberFormat="1" applyFont="1" applyFill="1" applyBorder="1" applyAlignment="1" applyProtection="1">
      <alignment horizontal="left" vertical="center"/>
    </xf>
    <xf numFmtId="0" fontId="19" fillId="0" borderId="15" xfId="0" applyNumberFormat="1" applyFont="1" applyFill="1" applyBorder="1" applyAlignment="1" applyProtection="1">
      <alignment horizontal="left" vertical="center"/>
    </xf>
    <xf numFmtId="0" fontId="10" fillId="0" borderId="19" xfId="0" applyNumberFormat="1" applyFont="1" applyFill="1" applyBorder="1" applyAlignment="1" applyProtection="1">
      <alignment horizontal="left" vertical="center"/>
    </xf>
    <xf numFmtId="0" fontId="10" fillId="0" borderId="14" xfId="0" applyNumberFormat="1" applyFont="1" applyFill="1" applyBorder="1" applyAlignment="1" applyProtection="1">
      <alignment horizontal="left" vertical="center"/>
    </xf>
    <xf numFmtId="0" fontId="11" fillId="0" borderId="15" xfId="0" applyNumberFormat="1" applyFont="1" applyFill="1" applyBorder="1" applyAlignment="1" applyProtection="1"/>
    <xf numFmtId="0" fontId="11" fillId="0" borderId="15" xfId="0" applyNumberFormat="1" applyFont="1" applyFill="1" applyBorder="1" applyAlignment="1" applyProtection="1">
      <alignment horizontal="center"/>
    </xf>
    <xf numFmtId="3" fontId="10" fillId="0" borderId="15" xfId="0" applyNumberFormat="1" applyFont="1" applyFill="1" applyBorder="1" applyAlignment="1" applyProtection="1">
      <alignment horizontal="center" vertical="center"/>
    </xf>
    <xf numFmtId="0" fontId="19" fillId="3" borderId="6" xfId="0" applyNumberFormat="1" applyFont="1" applyFill="1" applyBorder="1" applyAlignment="1" applyProtection="1">
      <alignment horizontal="center" vertical="center"/>
    </xf>
    <xf numFmtId="0" fontId="19" fillId="3" borderId="6" xfId="0" applyNumberFormat="1" applyFont="1" applyFill="1" applyBorder="1" applyAlignment="1" applyProtection="1">
      <alignment vertical="center"/>
    </xf>
    <xf numFmtId="3" fontId="10" fillId="3" borderId="6" xfId="0" applyNumberFormat="1" applyFont="1" applyFill="1" applyBorder="1" applyAlignment="1" applyProtection="1">
      <alignment horizontal="right" vertical="center"/>
    </xf>
    <xf numFmtId="0" fontId="10" fillId="3" borderId="6" xfId="0" applyNumberFormat="1" applyFont="1" applyFill="1" applyBorder="1" applyAlignment="1" applyProtection="1">
      <alignment vertical="center"/>
    </xf>
    <xf numFmtId="3" fontId="10" fillId="2" borderId="6" xfId="0" applyNumberFormat="1" applyFont="1" applyFill="1" applyBorder="1" applyAlignment="1" applyProtection="1">
      <alignment horizontal="right" vertical="center"/>
    </xf>
    <xf numFmtId="3" fontId="10" fillId="2" borderId="11" xfId="0" applyNumberFormat="1" applyFont="1" applyFill="1" applyBorder="1" applyAlignment="1" applyProtection="1">
      <alignment horizontal="right" vertical="center"/>
    </xf>
    <xf numFmtId="0" fontId="10" fillId="3" borderId="10" xfId="0" applyNumberFormat="1" applyFont="1" applyFill="1" applyBorder="1" applyAlignment="1" applyProtection="1">
      <alignment vertical="center"/>
    </xf>
    <xf numFmtId="3" fontId="10" fillId="2" borderId="8" xfId="0" applyNumberFormat="1" applyFont="1" applyFill="1" applyBorder="1" applyAlignment="1" applyProtection="1">
      <alignment horizontal="right" vertical="center"/>
    </xf>
    <xf numFmtId="0" fontId="11" fillId="0" borderId="0" xfId="0" applyFont="1" applyFill="1" applyAlignment="1">
      <alignment wrapText="1"/>
    </xf>
    <xf numFmtId="0" fontId="10" fillId="0" borderId="0" xfId="0" applyFont="1" applyFill="1" applyAlignment="1">
      <alignment horizontal="right" vertical="center"/>
    </xf>
    <xf numFmtId="0" fontId="10" fillId="0" borderId="0" xfId="0" applyFont="1" applyFill="1" applyAlignment="1">
      <alignment vertical="center"/>
    </xf>
    <xf numFmtId="0" fontId="19" fillId="0" borderId="6" xfId="0" applyNumberFormat="1" applyFont="1" applyFill="1" applyBorder="1" applyAlignment="1" applyProtection="1">
      <alignment horizontal="center" vertical="center" wrapText="1"/>
    </xf>
    <xf numFmtId="0" fontId="19" fillId="0" borderId="6" xfId="0" applyNumberFormat="1" applyFont="1" applyFill="1" applyBorder="1" applyAlignment="1" applyProtection="1">
      <alignment horizontal="center" vertical="center"/>
    </xf>
    <xf numFmtId="0" fontId="19" fillId="0" borderId="6" xfId="0" applyNumberFormat="1" applyFont="1" applyFill="1" applyBorder="1" applyAlignment="1" applyProtection="1">
      <alignment vertical="center"/>
    </xf>
    <xf numFmtId="0" fontId="21" fillId="0" borderId="0" xfId="0" applyFont="1" applyAlignment="1">
      <alignment horizontal="justify"/>
    </xf>
    <xf numFmtId="10" fontId="10" fillId="0" borderId="6" xfId="0" applyNumberFormat="1" applyFont="1" applyFill="1" applyBorder="1" applyAlignment="1" applyProtection="1">
      <alignment horizontal="right" vertical="center"/>
    </xf>
    <xf numFmtId="180" fontId="10" fillId="0" borderId="6" xfId="0" applyNumberFormat="1" applyFont="1" applyFill="1" applyBorder="1" applyAlignment="1" applyProtection="1">
      <alignment horizontal="right" vertical="center"/>
    </xf>
    <xf numFmtId="0" fontId="22" fillId="0" borderId="0" xfId="0" applyFont="1" applyAlignment="1">
      <alignment horizontal="center" vertical="center"/>
    </xf>
    <xf numFmtId="0" fontId="23" fillId="0" borderId="0" xfId="0" applyFont="1" applyAlignment="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2006年全年转移支付补助正表" xfId="49"/>
  </cellStyles>
  <dxfs count="1">
    <dxf>
      <fill>
        <patternFill patternType="solid">
          <bgColor rgb="FFFF9900"/>
        </patternFill>
      </fill>
    </dxf>
  </dxfs>
  <tableStyles count="0" defaultTableStyle="TableStyleMedium2" defaultPivotStyle="PivotStyleLight16"/>
  <colors>
    <mruColors>
      <color rgb="00FFFF00"/>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styles" Target="styles.xml"/><Relationship Id="rId27" Type="http://schemas.openxmlformats.org/officeDocument/2006/relationships/theme" Target="theme/theme1.xml"/><Relationship Id="rId26" Type="http://schemas.openxmlformats.org/officeDocument/2006/relationships/externalLink" Target="externalLinks/externalLink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2021&#24180;&#20915;&#31639;\2021&#20250;&#21516;&#24635;&#20915;&#31639;&#32456;&#31295;.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IB"/>
      <sheetName val="ML"/>
      <sheetName val="sheet1"/>
      <sheetName val="L01"/>
      <sheetName val="L02"/>
      <sheetName val="L03"/>
      <sheetName val="L04"/>
      <sheetName val="L05"/>
      <sheetName val="L06"/>
      <sheetName val="L07"/>
      <sheetName val="sheet2"/>
      <sheetName val="L08"/>
      <sheetName val="L09"/>
      <sheetName val="L10"/>
      <sheetName val="L11"/>
      <sheetName val="L12"/>
      <sheetName val="L13"/>
      <sheetName val="sheet3"/>
      <sheetName val="L14"/>
      <sheetName val="L15"/>
      <sheetName val="sheet4"/>
      <sheetName val="L16"/>
      <sheetName val="L17"/>
      <sheetName val="L18"/>
      <sheetName val="L19"/>
      <sheetName val="sheet5"/>
      <sheetName val="L20"/>
      <sheetName val="L21"/>
      <sheetName val="L22"/>
      <sheetName val="L23"/>
      <sheetName val="L24"/>
    </sheetNames>
    <sheetDataSet>
      <sheetData sheetId="0"/>
      <sheetData sheetId="1"/>
      <sheetData sheetId="2"/>
      <sheetData sheetId="3">
        <row r="5">
          <cell r="C5">
            <v>44821</v>
          </cell>
        </row>
      </sheetData>
      <sheetData sheetId="4">
        <row r="5">
          <cell r="C5">
            <v>261942</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5"/>
  <sheetViews>
    <sheetView topLeftCell="A13" workbookViewId="0">
      <selection activeCell="A29" sqref="A29"/>
    </sheetView>
  </sheetViews>
  <sheetFormatPr defaultColWidth="9.12962962962963" defaultRowHeight="13.2"/>
  <cols>
    <col min="1" max="1" width="76.4166666666667" customWidth="1"/>
  </cols>
  <sheetData>
    <row r="1" ht="46" customHeight="1" spans="1:1">
      <c r="A1" s="183" t="s">
        <v>0</v>
      </c>
    </row>
    <row r="2" ht="27" customHeight="1" spans="1:1">
      <c r="A2" s="184" t="s">
        <v>1</v>
      </c>
    </row>
    <row r="3" ht="27" customHeight="1" spans="1:1">
      <c r="A3" s="184" t="s">
        <v>2</v>
      </c>
    </row>
    <row r="4" ht="27" customHeight="1" spans="1:1">
      <c r="A4" s="184" t="s">
        <v>3</v>
      </c>
    </row>
    <row r="5" ht="27" customHeight="1" spans="1:1">
      <c r="A5" s="184" t="s">
        <v>4</v>
      </c>
    </row>
    <row r="6" ht="27" customHeight="1" spans="1:1">
      <c r="A6" s="184" t="s">
        <v>5</v>
      </c>
    </row>
    <row r="7" ht="27" customHeight="1" spans="1:1">
      <c r="A7" s="184" t="s">
        <v>6</v>
      </c>
    </row>
    <row r="8" ht="27" customHeight="1" spans="1:1">
      <c r="A8" s="184" t="s">
        <v>7</v>
      </c>
    </row>
    <row r="9" ht="27" customHeight="1" spans="1:1">
      <c r="A9" s="184" t="s">
        <v>8</v>
      </c>
    </row>
    <row r="10" ht="27" customHeight="1" spans="1:1">
      <c r="A10" s="184" t="s">
        <v>9</v>
      </c>
    </row>
    <row r="11" ht="27" customHeight="1" spans="1:1">
      <c r="A11" s="184" t="s">
        <v>10</v>
      </c>
    </row>
    <row r="12" ht="27" customHeight="1" spans="1:1">
      <c r="A12" s="184" t="s">
        <v>11</v>
      </c>
    </row>
    <row r="13" ht="27" customHeight="1" spans="1:1">
      <c r="A13" s="184" t="s">
        <v>12</v>
      </c>
    </row>
    <row r="14" ht="27" customHeight="1" spans="1:1">
      <c r="A14" s="184" t="s">
        <v>13</v>
      </c>
    </row>
    <row r="15" ht="27" customHeight="1" spans="1:1">
      <c r="A15" s="184" t="s">
        <v>14</v>
      </c>
    </row>
    <row r="16" ht="27" customHeight="1" spans="1:1">
      <c r="A16" s="184" t="s">
        <v>15</v>
      </c>
    </row>
    <row r="17" ht="27" customHeight="1" spans="1:1">
      <c r="A17" s="184" t="s">
        <v>16</v>
      </c>
    </row>
    <row r="18" ht="27" customHeight="1" spans="1:1">
      <c r="A18" s="184" t="s">
        <v>17</v>
      </c>
    </row>
    <row r="19" ht="27" customHeight="1" spans="1:1">
      <c r="A19" s="184" t="s">
        <v>18</v>
      </c>
    </row>
    <row r="20" ht="27" customHeight="1" spans="1:1">
      <c r="A20" s="184" t="s">
        <v>19</v>
      </c>
    </row>
    <row r="21" ht="27" customHeight="1" spans="1:1">
      <c r="A21" s="184" t="s">
        <v>20</v>
      </c>
    </row>
    <row r="22" ht="27" customHeight="1" spans="1:1">
      <c r="A22" s="184" t="s">
        <v>21</v>
      </c>
    </row>
    <row r="23" ht="27" customHeight="1" spans="1:1">
      <c r="A23" s="184" t="s">
        <v>22</v>
      </c>
    </row>
    <row r="24" ht="30" customHeight="1" spans="1:1">
      <c r="A24" s="184" t="s">
        <v>23</v>
      </c>
    </row>
    <row r="25" ht="29" customHeight="1" spans="1:1">
      <c r="A25" s="184" t="s">
        <v>24</v>
      </c>
    </row>
  </sheetData>
  <conditionalFormatting sqref="A7">
    <cfRule type="duplicateValues" dxfId="0" priority="1" stopIfTrue="1"/>
  </conditionalFormatting>
  <conditionalFormatting sqref="A22:A25">
    <cfRule type="expression" dxfId="0" priority="2" stopIfTrue="1">
      <formula>AND(COUNTIF($A$22:$A$23,A22)&gt;1,NOT(ISBLANK(A22)))</formula>
    </cfRule>
  </conditionalFormatting>
  <conditionalFormatting sqref="A2:B6 A8:B21 B7">
    <cfRule type="duplicateValues" dxfId="0" priority="3" stopIfTrue="1"/>
  </conditionalFormatting>
  <pageMargins left="0.75" right="0.75" top="1" bottom="1" header="0.51" footer="0.51"/>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31"/>
  <sheetViews>
    <sheetView tabSelected="1" zoomScaleSheetLayoutView="60" topLeftCell="A5" workbookViewId="0">
      <selection activeCell="K35" sqref="K35"/>
    </sheetView>
  </sheetViews>
  <sheetFormatPr defaultColWidth="9.14814814814815" defaultRowHeight="15.6"/>
  <cols>
    <col min="1" max="1" width="29" style="46" customWidth="1"/>
    <col min="2" max="2" width="11.4166666666667" style="46" customWidth="1"/>
    <col min="3" max="3" width="14" style="46" customWidth="1"/>
    <col min="4" max="4" width="13.287037037037" style="46" customWidth="1"/>
    <col min="5" max="5" width="13.4166666666667" style="69" customWidth="1"/>
    <col min="6" max="6" width="9" style="69" hidden="1" customWidth="1"/>
    <col min="7" max="7" width="13.8518518518519" style="46" customWidth="1"/>
    <col min="8" max="8" width="30.1388888888889" style="46" customWidth="1"/>
    <col min="9" max="9" width="13.8518518518519" style="46" customWidth="1"/>
    <col min="10" max="10" width="13" style="46" customWidth="1"/>
    <col min="11" max="11" width="13.5555555555556" style="46" customWidth="1"/>
    <col min="12" max="16" width="9.14814814814815" style="46" hidden="1" customWidth="1"/>
    <col min="17" max="17" width="12.287037037037" style="69" customWidth="1"/>
    <col min="18" max="18" width="12.287037037037" style="46" hidden="1" customWidth="1"/>
    <col min="19" max="19" width="12.5555555555556" style="46" customWidth="1"/>
    <col min="20" max="16384" width="9.14814814814815" style="46" customWidth="1"/>
  </cols>
  <sheetData>
    <row r="1" ht="34" customHeight="1" spans="1:19">
      <c r="A1" s="47" t="s">
        <v>25</v>
      </c>
      <c r="B1" s="47"/>
      <c r="C1" s="47"/>
      <c r="D1" s="47"/>
      <c r="E1" s="47"/>
      <c r="F1" s="47"/>
      <c r="G1" s="47"/>
      <c r="H1" s="47"/>
      <c r="I1" s="47"/>
      <c r="J1" s="47"/>
      <c r="K1" s="47"/>
      <c r="L1" s="47"/>
      <c r="M1" s="47"/>
      <c r="N1" s="47"/>
      <c r="O1" s="47"/>
      <c r="P1" s="47"/>
      <c r="Q1" s="47"/>
      <c r="R1" s="47"/>
      <c r="S1" s="47"/>
    </row>
    <row r="2" ht="17" customHeight="1" spans="1:19">
      <c r="A2" s="48" t="s">
        <v>26</v>
      </c>
      <c r="B2" s="48"/>
      <c r="C2" s="48"/>
      <c r="D2" s="48"/>
      <c r="E2" s="48"/>
      <c r="F2" s="48"/>
      <c r="G2" s="48"/>
      <c r="H2" s="48"/>
      <c r="I2" s="48"/>
      <c r="J2" s="48"/>
      <c r="K2" s="48"/>
      <c r="L2" s="48"/>
      <c r="M2" s="48"/>
      <c r="N2" s="48"/>
      <c r="O2" s="48"/>
      <c r="P2" s="48"/>
      <c r="Q2" s="48"/>
      <c r="R2" s="48"/>
      <c r="S2" s="48"/>
    </row>
    <row r="3" ht="17" customHeight="1" spans="1:19">
      <c r="A3" s="48" t="s">
        <v>27</v>
      </c>
      <c r="B3" s="48"/>
      <c r="C3" s="48"/>
      <c r="D3" s="48"/>
      <c r="E3" s="48"/>
      <c r="F3" s="48"/>
      <c r="G3" s="48"/>
      <c r="H3" s="48"/>
      <c r="I3" s="48"/>
      <c r="J3" s="48"/>
      <c r="K3" s="48"/>
      <c r="L3" s="48"/>
      <c r="M3" s="48"/>
      <c r="N3" s="48"/>
      <c r="O3" s="48"/>
      <c r="P3" s="48"/>
      <c r="Q3" s="48"/>
      <c r="R3" s="48"/>
      <c r="S3" s="48"/>
    </row>
    <row r="4" ht="18.7" customHeight="1" spans="1:19">
      <c r="A4" s="52" t="s">
        <v>28</v>
      </c>
      <c r="B4" s="52" t="s">
        <v>29</v>
      </c>
      <c r="C4" s="52" t="s">
        <v>30</v>
      </c>
      <c r="D4" s="52" t="s">
        <v>31</v>
      </c>
      <c r="E4" s="68" t="s">
        <v>32</v>
      </c>
      <c r="F4" s="68" t="s">
        <v>33</v>
      </c>
      <c r="G4" s="52" t="s">
        <v>34</v>
      </c>
      <c r="H4" s="52" t="s">
        <v>28</v>
      </c>
      <c r="I4" s="52" t="s">
        <v>29</v>
      </c>
      <c r="J4" s="52" t="s">
        <v>30</v>
      </c>
      <c r="K4" s="52" t="s">
        <v>31</v>
      </c>
      <c r="L4" s="163"/>
      <c r="M4" s="106"/>
      <c r="N4" s="106"/>
      <c r="O4" s="106"/>
      <c r="P4" s="106"/>
      <c r="Q4" s="68" t="s">
        <v>32</v>
      </c>
      <c r="R4" s="68" t="s">
        <v>33</v>
      </c>
      <c r="S4" s="52" t="s">
        <v>34</v>
      </c>
    </row>
    <row r="5" ht="17" customHeight="1" spans="1:19">
      <c r="A5" s="54" t="s">
        <v>35</v>
      </c>
      <c r="B5" s="55">
        <v>29848</v>
      </c>
      <c r="C5" s="55">
        <v>29848</v>
      </c>
      <c r="D5" s="55">
        <v>32807</v>
      </c>
      <c r="E5" s="181">
        <f>D5/C5</f>
        <v>1.09913562047708</v>
      </c>
      <c r="F5" s="55">
        <v>28280</v>
      </c>
      <c r="G5" s="181">
        <f>(D5-F5)/F5</f>
        <v>0.160077793493635</v>
      </c>
      <c r="H5" s="54" t="s">
        <v>36</v>
      </c>
      <c r="I5" s="55">
        <v>12286</v>
      </c>
      <c r="J5" s="55">
        <v>36913</v>
      </c>
      <c r="K5" s="55">
        <v>33245</v>
      </c>
      <c r="L5" s="163"/>
      <c r="M5" s="106"/>
      <c r="N5" s="106"/>
      <c r="O5" s="106"/>
      <c r="P5" s="106"/>
      <c r="Q5" s="181">
        <f>K5/J5</f>
        <v>0.90063121393547</v>
      </c>
      <c r="R5" s="55">
        <v>29079</v>
      </c>
      <c r="S5" s="181">
        <f>(K5-R5)/R5</f>
        <v>0.143264899068056</v>
      </c>
    </row>
    <row r="6" ht="17" customHeight="1" spans="1:19">
      <c r="A6" s="54" t="s">
        <v>37</v>
      </c>
      <c r="B6" s="55">
        <v>11055</v>
      </c>
      <c r="C6" s="55">
        <v>11055</v>
      </c>
      <c r="D6" s="55">
        <v>9340</v>
      </c>
      <c r="E6" s="181">
        <f>D6/C6</f>
        <v>0.84486657620986</v>
      </c>
      <c r="F6" s="55">
        <v>10474</v>
      </c>
      <c r="G6" s="181">
        <f t="shared" ref="G6:G31" si="0">(D6-F6)/F6</f>
        <v>-0.108268092419324</v>
      </c>
      <c r="H6" s="54" t="s">
        <v>38</v>
      </c>
      <c r="I6" s="55">
        <v>0</v>
      </c>
      <c r="J6" s="55">
        <v>0</v>
      </c>
      <c r="K6" s="55">
        <v>0</v>
      </c>
      <c r="L6" s="163"/>
      <c r="M6" s="106"/>
      <c r="N6" s="106"/>
      <c r="O6" s="106"/>
      <c r="P6" s="106"/>
      <c r="Q6" s="181"/>
      <c r="R6" s="55">
        <v>0</v>
      </c>
      <c r="S6" s="181"/>
    </row>
    <row r="7" ht="17" customHeight="1" spans="1:19">
      <c r="A7" s="54" t="s">
        <v>39</v>
      </c>
      <c r="B7" s="55">
        <v>1795</v>
      </c>
      <c r="C7" s="55">
        <v>1795</v>
      </c>
      <c r="D7" s="55">
        <v>1833</v>
      </c>
      <c r="E7" s="181">
        <f t="shared" ref="E6:E31" si="1">D7/C7</f>
        <v>1.02116991643454</v>
      </c>
      <c r="F7" s="55">
        <v>1701</v>
      </c>
      <c r="G7" s="181">
        <f t="shared" si="0"/>
        <v>0.0776014109347443</v>
      </c>
      <c r="H7" s="54" t="s">
        <v>40</v>
      </c>
      <c r="I7" s="55">
        <v>253</v>
      </c>
      <c r="J7" s="55">
        <v>267</v>
      </c>
      <c r="K7" s="55">
        <v>267</v>
      </c>
      <c r="L7" s="163"/>
      <c r="M7" s="106"/>
      <c r="N7" s="106"/>
      <c r="O7" s="106"/>
      <c r="P7" s="106"/>
      <c r="Q7" s="181">
        <f t="shared" ref="Q6:Q31" si="2">K7/J7</f>
        <v>1</v>
      </c>
      <c r="R7" s="55">
        <v>272</v>
      </c>
      <c r="S7" s="181">
        <f t="shared" ref="S6:S31" si="3">(K7-R7)/R7</f>
        <v>-0.0183823529411765</v>
      </c>
    </row>
    <row r="8" ht="17" customHeight="1" spans="1:19">
      <c r="A8" s="54" t="s">
        <v>41</v>
      </c>
      <c r="B8" s="55">
        <v>771</v>
      </c>
      <c r="C8" s="55">
        <v>771</v>
      </c>
      <c r="D8" s="55">
        <v>561</v>
      </c>
      <c r="E8" s="181">
        <f t="shared" si="1"/>
        <v>0.727626459143969</v>
      </c>
      <c r="F8" s="55">
        <v>730</v>
      </c>
      <c r="G8" s="181">
        <f t="shared" si="0"/>
        <v>-0.231506849315068</v>
      </c>
      <c r="H8" s="54" t="s">
        <v>42</v>
      </c>
      <c r="I8" s="55">
        <v>7511</v>
      </c>
      <c r="J8" s="55">
        <v>5797</v>
      </c>
      <c r="K8" s="55">
        <v>5797</v>
      </c>
      <c r="L8" s="163"/>
      <c r="M8" s="106"/>
      <c r="N8" s="106"/>
      <c r="O8" s="106"/>
      <c r="P8" s="106"/>
      <c r="Q8" s="181">
        <f t="shared" si="2"/>
        <v>1</v>
      </c>
      <c r="R8" s="55">
        <v>10670</v>
      </c>
      <c r="S8" s="181">
        <f t="shared" si="3"/>
        <v>-0.456701030927835</v>
      </c>
    </row>
    <row r="9" ht="17" customHeight="1" spans="1:19">
      <c r="A9" s="54" t="s">
        <v>43</v>
      </c>
      <c r="B9" s="55">
        <v>41</v>
      </c>
      <c r="C9" s="55">
        <v>41</v>
      </c>
      <c r="D9" s="55">
        <v>71</v>
      </c>
      <c r="E9" s="181">
        <f t="shared" si="1"/>
        <v>1.73170731707317</v>
      </c>
      <c r="F9" s="55">
        <v>39</v>
      </c>
      <c r="G9" s="181">
        <f t="shared" si="0"/>
        <v>0.82051282051282</v>
      </c>
      <c r="H9" s="54" t="s">
        <v>44</v>
      </c>
      <c r="I9" s="55">
        <v>33502</v>
      </c>
      <c r="J9" s="55">
        <v>56097</v>
      </c>
      <c r="K9" s="55">
        <v>54591</v>
      </c>
      <c r="L9" s="163"/>
      <c r="M9" s="106"/>
      <c r="N9" s="106"/>
      <c r="O9" s="106"/>
      <c r="P9" s="106"/>
      <c r="Q9" s="181">
        <f t="shared" si="2"/>
        <v>0.973153644579924</v>
      </c>
      <c r="R9" s="55">
        <v>54535</v>
      </c>
      <c r="S9" s="181">
        <f t="shared" si="3"/>
        <v>0.00102686348216742</v>
      </c>
    </row>
    <row r="10" ht="17" customHeight="1" spans="1:19">
      <c r="A10" s="54" t="s">
        <v>45</v>
      </c>
      <c r="B10" s="55">
        <v>1373</v>
      </c>
      <c r="C10" s="55">
        <v>1373</v>
      </c>
      <c r="D10" s="55">
        <v>1187</v>
      </c>
      <c r="E10" s="181">
        <f t="shared" si="1"/>
        <v>0.864530225782957</v>
      </c>
      <c r="F10" s="55">
        <v>1301</v>
      </c>
      <c r="G10" s="181">
        <f t="shared" si="0"/>
        <v>-0.0876249039200615</v>
      </c>
      <c r="H10" s="54" t="s">
        <v>46</v>
      </c>
      <c r="I10" s="55">
        <v>44</v>
      </c>
      <c r="J10" s="55">
        <v>4762</v>
      </c>
      <c r="K10" s="55">
        <v>4732</v>
      </c>
      <c r="L10" s="163"/>
      <c r="M10" s="106"/>
      <c r="N10" s="106"/>
      <c r="O10" s="106"/>
      <c r="P10" s="106"/>
      <c r="Q10" s="181">
        <f t="shared" si="2"/>
        <v>0.99370012599748</v>
      </c>
      <c r="R10" s="55">
        <v>4373</v>
      </c>
      <c r="S10" s="181">
        <f t="shared" si="3"/>
        <v>0.0820946718499886</v>
      </c>
    </row>
    <row r="11" ht="17" customHeight="1" spans="1:19">
      <c r="A11" s="54" t="s">
        <v>47</v>
      </c>
      <c r="B11" s="55">
        <v>469</v>
      </c>
      <c r="C11" s="55">
        <v>469</v>
      </c>
      <c r="D11" s="55">
        <v>970</v>
      </c>
      <c r="E11" s="181">
        <f t="shared" si="1"/>
        <v>2.0682302771855</v>
      </c>
      <c r="F11" s="55">
        <v>444</v>
      </c>
      <c r="G11" s="181">
        <f t="shared" si="0"/>
        <v>1.18468468468468</v>
      </c>
      <c r="H11" s="54" t="s">
        <v>48</v>
      </c>
      <c r="I11" s="55">
        <v>5012</v>
      </c>
      <c r="J11" s="55">
        <v>2028</v>
      </c>
      <c r="K11" s="55">
        <v>2028</v>
      </c>
      <c r="L11" s="163"/>
      <c r="M11" s="106"/>
      <c r="N11" s="106"/>
      <c r="O11" s="106"/>
      <c r="P11" s="106"/>
      <c r="Q11" s="181">
        <f t="shared" si="2"/>
        <v>1</v>
      </c>
      <c r="R11" s="55">
        <v>2471</v>
      </c>
      <c r="S11" s="181">
        <f t="shared" si="3"/>
        <v>-0.179279643868879</v>
      </c>
    </row>
    <row r="12" ht="17" customHeight="1" spans="1:19">
      <c r="A12" s="54" t="s">
        <v>49</v>
      </c>
      <c r="B12" s="55">
        <v>256</v>
      </c>
      <c r="C12" s="55">
        <v>256</v>
      </c>
      <c r="D12" s="55">
        <v>482</v>
      </c>
      <c r="E12" s="181">
        <f t="shared" si="1"/>
        <v>1.8828125</v>
      </c>
      <c r="F12" s="55">
        <v>243</v>
      </c>
      <c r="G12" s="181">
        <f t="shared" si="0"/>
        <v>0.983539094650206</v>
      </c>
      <c r="H12" s="54" t="s">
        <v>50</v>
      </c>
      <c r="I12" s="55">
        <v>15026</v>
      </c>
      <c r="J12" s="55">
        <v>39615</v>
      </c>
      <c r="K12" s="55">
        <v>39615</v>
      </c>
      <c r="L12" s="163"/>
      <c r="M12" s="106"/>
      <c r="N12" s="106"/>
      <c r="O12" s="106"/>
      <c r="P12" s="106"/>
      <c r="Q12" s="181">
        <f t="shared" si="2"/>
        <v>1</v>
      </c>
      <c r="R12" s="55">
        <v>42550</v>
      </c>
      <c r="S12" s="181">
        <f t="shared" si="3"/>
        <v>-0.0689776733254994</v>
      </c>
    </row>
    <row r="13" ht="17" customHeight="1" spans="1:19">
      <c r="A13" s="54" t="s">
        <v>51</v>
      </c>
      <c r="B13" s="55">
        <v>293</v>
      </c>
      <c r="C13" s="55">
        <v>293</v>
      </c>
      <c r="D13" s="55">
        <v>477</v>
      </c>
      <c r="E13" s="181">
        <f t="shared" si="1"/>
        <v>1.62798634812287</v>
      </c>
      <c r="F13" s="55">
        <v>278</v>
      </c>
      <c r="G13" s="181">
        <f t="shared" si="0"/>
        <v>0.715827338129496</v>
      </c>
      <c r="H13" s="54" t="s">
        <v>52</v>
      </c>
      <c r="I13" s="55">
        <v>5120</v>
      </c>
      <c r="J13" s="55">
        <v>30872</v>
      </c>
      <c r="K13" s="55">
        <v>30872</v>
      </c>
      <c r="L13" s="163"/>
      <c r="M13" s="106"/>
      <c r="N13" s="106"/>
      <c r="O13" s="106"/>
      <c r="P13" s="106"/>
      <c r="Q13" s="181">
        <f t="shared" si="2"/>
        <v>1</v>
      </c>
      <c r="R13" s="55">
        <v>32231</v>
      </c>
      <c r="S13" s="181">
        <f t="shared" si="3"/>
        <v>-0.0421643759113897</v>
      </c>
    </row>
    <row r="14" ht="17" customHeight="1" spans="1:19">
      <c r="A14" s="54" t="s">
        <v>53</v>
      </c>
      <c r="B14" s="55">
        <v>6758</v>
      </c>
      <c r="C14" s="55">
        <v>6758</v>
      </c>
      <c r="D14" s="55">
        <v>8681</v>
      </c>
      <c r="E14" s="181">
        <f t="shared" si="1"/>
        <v>1.28455164249778</v>
      </c>
      <c r="F14" s="55">
        <v>6403</v>
      </c>
      <c r="G14" s="181">
        <f t="shared" si="0"/>
        <v>0.355770732469155</v>
      </c>
      <c r="H14" s="54" t="s">
        <v>54</v>
      </c>
      <c r="I14" s="55">
        <v>302</v>
      </c>
      <c r="J14" s="55">
        <v>1792</v>
      </c>
      <c r="K14" s="55">
        <v>842</v>
      </c>
      <c r="L14" s="163"/>
      <c r="M14" s="106"/>
      <c r="N14" s="106"/>
      <c r="O14" s="106"/>
      <c r="P14" s="106"/>
      <c r="Q14" s="181">
        <f t="shared" si="2"/>
        <v>0.469866071428571</v>
      </c>
      <c r="R14" s="55">
        <v>3741</v>
      </c>
      <c r="S14" s="181">
        <f t="shared" si="3"/>
        <v>-0.77492649024325</v>
      </c>
    </row>
    <row r="15" ht="17" customHeight="1" spans="1:19">
      <c r="A15" s="54" t="s">
        <v>55</v>
      </c>
      <c r="B15" s="55">
        <v>515</v>
      </c>
      <c r="C15" s="55">
        <v>515</v>
      </c>
      <c r="D15" s="55">
        <v>508</v>
      </c>
      <c r="E15" s="181">
        <f t="shared" si="1"/>
        <v>0.986407766990291</v>
      </c>
      <c r="F15" s="55">
        <v>488</v>
      </c>
      <c r="G15" s="181">
        <f t="shared" si="0"/>
        <v>0.040983606557377</v>
      </c>
      <c r="H15" s="54" t="s">
        <v>56</v>
      </c>
      <c r="I15" s="55">
        <v>5189</v>
      </c>
      <c r="J15" s="55">
        <v>6550</v>
      </c>
      <c r="K15" s="55">
        <v>6550</v>
      </c>
      <c r="L15" s="163"/>
      <c r="M15" s="106"/>
      <c r="N15" s="106"/>
      <c r="O15" s="106"/>
      <c r="P15" s="106"/>
      <c r="Q15" s="181">
        <f t="shared" si="2"/>
        <v>1</v>
      </c>
      <c r="R15" s="55">
        <v>4414</v>
      </c>
      <c r="S15" s="181">
        <f t="shared" si="3"/>
        <v>0.483914816492977</v>
      </c>
    </row>
    <row r="16" ht="17" customHeight="1" spans="1:19">
      <c r="A16" s="54" t="s">
        <v>57</v>
      </c>
      <c r="B16" s="55">
        <v>2037</v>
      </c>
      <c r="C16" s="55">
        <v>2037</v>
      </c>
      <c r="D16" s="55">
        <v>5513</v>
      </c>
      <c r="E16" s="181">
        <f t="shared" si="1"/>
        <v>2.70643102601865</v>
      </c>
      <c r="F16" s="55">
        <v>1930</v>
      </c>
      <c r="G16" s="181">
        <f t="shared" si="0"/>
        <v>1.85647668393782</v>
      </c>
      <c r="H16" s="54" t="s">
        <v>58</v>
      </c>
      <c r="I16" s="55">
        <v>30253</v>
      </c>
      <c r="J16" s="55">
        <v>54265</v>
      </c>
      <c r="K16" s="55">
        <v>54265</v>
      </c>
      <c r="L16" s="163"/>
      <c r="M16" s="106"/>
      <c r="N16" s="106"/>
      <c r="O16" s="106"/>
      <c r="P16" s="106"/>
      <c r="Q16" s="181">
        <f t="shared" si="2"/>
        <v>1</v>
      </c>
      <c r="R16" s="55">
        <v>54250</v>
      </c>
      <c r="S16" s="181">
        <f t="shared" si="3"/>
        <v>0.000276497695852535</v>
      </c>
    </row>
    <row r="17" ht="17" customHeight="1" spans="1:19">
      <c r="A17" s="54" t="s">
        <v>59</v>
      </c>
      <c r="B17" s="55">
        <v>4468</v>
      </c>
      <c r="C17" s="55">
        <v>4468</v>
      </c>
      <c r="D17" s="55">
        <v>3103</v>
      </c>
      <c r="E17" s="181">
        <f t="shared" si="1"/>
        <v>0.69449418084154</v>
      </c>
      <c r="F17" s="55">
        <v>4233</v>
      </c>
      <c r="G17" s="181">
        <f t="shared" si="0"/>
        <v>-0.266950153555398</v>
      </c>
      <c r="H17" s="54" t="s">
        <v>60</v>
      </c>
      <c r="I17" s="55">
        <v>9652</v>
      </c>
      <c r="J17" s="55">
        <v>6703</v>
      </c>
      <c r="K17" s="55">
        <v>6703</v>
      </c>
      <c r="L17" s="163"/>
      <c r="M17" s="106"/>
      <c r="N17" s="106"/>
      <c r="O17" s="106"/>
      <c r="P17" s="106"/>
      <c r="Q17" s="181">
        <f t="shared" si="2"/>
        <v>1</v>
      </c>
      <c r="R17" s="55">
        <v>26989</v>
      </c>
      <c r="S17" s="181">
        <f t="shared" si="3"/>
        <v>-0.751639556856497</v>
      </c>
    </row>
    <row r="18" ht="17" customHeight="1" spans="1:19">
      <c r="A18" s="54" t="s">
        <v>61</v>
      </c>
      <c r="B18" s="55">
        <v>0</v>
      </c>
      <c r="C18" s="55">
        <v>0</v>
      </c>
      <c r="D18" s="55">
        <v>0</v>
      </c>
      <c r="E18" s="181"/>
      <c r="F18" s="55">
        <v>0</v>
      </c>
      <c r="G18" s="181"/>
      <c r="H18" s="54" t="s">
        <v>62</v>
      </c>
      <c r="I18" s="55">
        <v>6195</v>
      </c>
      <c r="J18" s="55">
        <v>2256</v>
      </c>
      <c r="K18" s="55">
        <v>2126</v>
      </c>
      <c r="L18" s="163"/>
      <c r="M18" s="106"/>
      <c r="N18" s="106"/>
      <c r="O18" s="106"/>
      <c r="P18" s="106"/>
      <c r="Q18" s="181">
        <f t="shared" si="2"/>
        <v>0.942375886524823</v>
      </c>
      <c r="R18" s="55">
        <v>7369</v>
      </c>
      <c r="S18" s="181">
        <f t="shared" si="3"/>
        <v>-0.711494096892387</v>
      </c>
    </row>
    <row r="19" ht="18.75" customHeight="1" spans="1:19">
      <c r="A19" s="54" t="s">
        <v>63</v>
      </c>
      <c r="B19" s="55">
        <v>17</v>
      </c>
      <c r="C19" s="55">
        <v>17</v>
      </c>
      <c r="D19" s="55">
        <v>97</v>
      </c>
      <c r="E19" s="181">
        <f t="shared" si="1"/>
        <v>5.70588235294118</v>
      </c>
      <c r="F19" s="55">
        <v>16</v>
      </c>
      <c r="G19" s="181">
        <f t="shared" si="0"/>
        <v>5.0625</v>
      </c>
      <c r="H19" s="54" t="s">
        <v>64</v>
      </c>
      <c r="I19" s="55">
        <v>3729</v>
      </c>
      <c r="J19" s="55">
        <v>882</v>
      </c>
      <c r="K19" s="55">
        <v>881</v>
      </c>
      <c r="L19" s="163"/>
      <c r="M19" s="106"/>
      <c r="N19" s="106"/>
      <c r="O19" s="106"/>
      <c r="P19" s="106"/>
      <c r="Q19" s="181">
        <f t="shared" si="2"/>
        <v>0.998866213151927</v>
      </c>
      <c r="R19" s="55">
        <v>1139</v>
      </c>
      <c r="S19" s="181">
        <f t="shared" si="3"/>
        <v>-0.226514486391572</v>
      </c>
    </row>
    <row r="20" ht="17" customHeight="1" spans="1:19">
      <c r="A20" s="54" t="s">
        <v>65</v>
      </c>
      <c r="B20" s="55">
        <v>0</v>
      </c>
      <c r="C20" s="55">
        <v>0</v>
      </c>
      <c r="D20" s="55">
        <v>-16</v>
      </c>
      <c r="E20" s="181"/>
      <c r="F20" s="55">
        <v>0</v>
      </c>
      <c r="G20" s="181"/>
      <c r="H20" s="54" t="s">
        <v>66</v>
      </c>
      <c r="I20" s="55">
        <v>45</v>
      </c>
      <c r="J20" s="55">
        <v>35</v>
      </c>
      <c r="K20" s="55">
        <v>35</v>
      </c>
      <c r="L20" s="163"/>
      <c r="M20" s="106"/>
      <c r="N20" s="106"/>
      <c r="O20" s="106"/>
      <c r="P20" s="106"/>
      <c r="Q20" s="181">
        <f t="shared" si="2"/>
        <v>1</v>
      </c>
      <c r="R20" s="55">
        <v>55</v>
      </c>
      <c r="S20" s="181">
        <f t="shared" si="3"/>
        <v>-0.363636363636364</v>
      </c>
    </row>
    <row r="21" ht="17" customHeight="1" spans="1:19">
      <c r="A21" s="54" t="s">
        <v>67</v>
      </c>
      <c r="B21" s="55">
        <v>12095</v>
      </c>
      <c r="C21" s="55">
        <v>12095</v>
      </c>
      <c r="D21" s="55">
        <v>12014</v>
      </c>
      <c r="E21" s="181">
        <f t="shared" si="1"/>
        <v>0.99330301777594</v>
      </c>
      <c r="F21" s="55">
        <v>11480</v>
      </c>
      <c r="G21" s="181">
        <f t="shared" si="0"/>
        <v>0.0465156794425087</v>
      </c>
      <c r="H21" s="54" t="s">
        <v>68</v>
      </c>
      <c r="I21" s="55">
        <v>0</v>
      </c>
      <c r="J21" s="55">
        <v>0</v>
      </c>
      <c r="K21" s="55">
        <v>0</v>
      </c>
      <c r="L21" s="163"/>
      <c r="M21" s="106"/>
      <c r="N21" s="106"/>
      <c r="O21" s="106"/>
      <c r="P21" s="106"/>
      <c r="Q21" s="181"/>
      <c r="R21" s="55">
        <v>0</v>
      </c>
      <c r="S21" s="181"/>
    </row>
    <row r="22" ht="17" customHeight="1" spans="1:19">
      <c r="A22" s="54" t="s">
        <v>69</v>
      </c>
      <c r="B22" s="55">
        <v>2295</v>
      </c>
      <c r="C22" s="55">
        <v>2295</v>
      </c>
      <c r="D22" s="55">
        <v>1668</v>
      </c>
      <c r="E22" s="181">
        <f t="shared" si="1"/>
        <v>0.726797385620915</v>
      </c>
      <c r="F22" s="55">
        <v>2173</v>
      </c>
      <c r="G22" s="181">
        <f t="shared" si="0"/>
        <v>-0.232397606994938</v>
      </c>
      <c r="H22" s="54" t="s">
        <v>70</v>
      </c>
      <c r="I22" s="55">
        <v>4898</v>
      </c>
      <c r="J22" s="55">
        <v>3523</v>
      </c>
      <c r="K22" s="55">
        <v>3523</v>
      </c>
      <c r="L22" s="163"/>
      <c r="M22" s="106"/>
      <c r="N22" s="106"/>
      <c r="O22" s="106"/>
      <c r="P22" s="106"/>
      <c r="Q22" s="181">
        <f t="shared" si="2"/>
        <v>1</v>
      </c>
      <c r="R22" s="55">
        <v>5679</v>
      </c>
      <c r="S22" s="181">
        <f t="shared" si="3"/>
        <v>-0.379644303574573</v>
      </c>
    </row>
    <row r="23" ht="17" customHeight="1" spans="1:19">
      <c r="A23" s="54" t="s">
        <v>71</v>
      </c>
      <c r="B23" s="55">
        <v>2294</v>
      </c>
      <c r="C23" s="55">
        <v>2294</v>
      </c>
      <c r="D23" s="55">
        <v>3040</v>
      </c>
      <c r="E23" s="181">
        <f t="shared" si="1"/>
        <v>1.32519616390584</v>
      </c>
      <c r="F23" s="55">
        <v>2174</v>
      </c>
      <c r="G23" s="181">
        <f t="shared" si="0"/>
        <v>0.398344066237351</v>
      </c>
      <c r="H23" s="54" t="s">
        <v>72</v>
      </c>
      <c r="I23" s="55">
        <v>3829</v>
      </c>
      <c r="J23" s="55">
        <v>8897</v>
      </c>
      <c r="K23" s="55">
        <v>8897</v>
      </c>
      <c r="L23" s="163"/>
      <c r="M23" s="106"/>
      <c r="N23" s="106"/>
      <c r="O23" s="106"/>
      <c r="P23" s="106"/>
      <c r="Q23" s="181">
        <f t="shared" si="2"/>
        <v>1</v>
      </c>
      <c r="R23" s="55">
        <v>12992</v>
      </c>
      <c r="S23" s="181">
        <f t="shared" si="3"/>
        <v>-0.315193965517241</v>
      </c>
    </row>
    <row r="24" ht="17" customHeight="1" spans="1:19">
      <c r="A24" s="54" t="s">
        <v>73</v>
      </c>
      <c r="B24" s="55">
        <v>2160</v>
      </c>
      <c r="C24" s="55">
        <v>2160</v>
      </c>
      <c r="D24" s="55">
        <v>2932</v>
      </c>
      <c r="E24" s="181">
        <f t="shared" si="1"/>
        <v>1.35740740740741</v>
      </c>
      <c r="F24" s="55">
        <v>2046</v>
      </c>
      <c r="G24" s="181">
        <f t="shared" si="0"/>
        <v>0.433040078201369</v>
      </c>
      <c r="H24" s="54" t="s">
        <v>74</v>
      </c>
      <c r="I24" s="55">
        <v>120</v>
      </c>
      <c r="J24" s="55">
        <v>302</v>
      </c>
      <c r="K24" s="55">
        <v>302</v>
      </c>
      <c r="L24" s="163"/>
      <c r="M24" s="106"/>
      <c r="N24" s="106"/>
      <c r="O24" s="106"/>
      <c r="P24" s="106"/>
      <c r="Q24" s="181">
        <f t="shared" si="2"/>
        <v>1</v>
      </c>
      <c r="R24" s="55">
        <v>615</v>
      </c>
      <c r="S24" s="181">
        <f t="shared" si="3"/>
        <v>-0.508943089430894</v>
      </c>
    </row>
    <row r="25" ht="17" customHeight="1" spans="1:19">
      <c r="A25" s="54" t="s">
        <v>75</v>
      </c>
      <c r="B25" s="55">
        <v>0</v>
      </c>
      <c r="C25" s="55">
        <v>0</v>
      </c>
      <c r="D25" s="55">
        <v>0</v>
      </c>
      <c r="E25" s="181"/>
      <c r="F25" s="55">
        <v>0</v>
      </c>
      <c r="G25" s="181"/>
      <c r="H25" s="54" t="s">
        <v>76</v>
      </c>
      <c r="I25" s="55">
        <v>0</v>
      </c>
      <c r="J25" s="55">
        <v>1426</v>
      </c>
      <c r="K25" s="55">
        <v>1317</v>
      </c>
      <c r="L25" s="163"/>
      <c r="M25" s="106"/>
      <c r="N25" s="106"/>
      <c r="O25" s="106"/>
      <c r="P25" s="106"/>
      <c r="Q25" s="181">
        <f t="shared" si="2"/>
        <v>0.923562412342216</v>
      </c>
      <c r="R25" s="55">
        <v>2027</v>
      </c>
      <c r="S25" s="181">
        <f t="shared" si="3"/>
        <v>-0.350271336951159</v>
      </c>
    </row>
    <row r="26" ht="17" customHeight="1" spans="1:19">
      <c r="A26" s="54" t="s">
        <v>77</v>
      </c>
      <c r="B26" s="55">
        <v>4674</v>
      </c>
      <c r="C26" s="55">
        <v>4674</v>
      </c>
      <c r="D26" s="55">
        <v>3700</v>
      </c>
      <c r="E26" s="181">
        <f t="shared" si="1"/>
        <v>0.791613179289688</v>
      </c>
      <c r="F26" s="55">
        <v>4428</v>
      </c>
      <c r="G26" s="181">
        <f t="shared" si="0"/>
        <v>-0.164408310749774</v>
      </c>
      <c r="H26" s="54" t="s">
        <v>78</v>
      </c>
      <c r="I26" s="55">
        <v>3000</v>
      </c>
      <c r="J26" s="55">
        <v>3000</v>
      </c>
      <c r="K26" s="55">
        <v>0</v>
      </c>
      <c r="L26" s="163"/>
      <c r="M26" s="106"/>
      <c r="N26" s="106"/>
      <c r="O26" s="106"/>
      <c r="P26" s="106"/>
      <c r="Q26" s="181"/>
      <c r="R26" s="55">
        <v>0</v>
      </c>
      <c r="S26" s="181"/>
    </row>
    <row r="27" ht="17" customHeight="1" spans="1:19">
      <c r="A27" s="54" t="s">
        <v>79</v>
      </c>
      <c r="B27" s="55">
        <v>672</v>
      </c>
      <c r="C27" s="55">
        <v>672</v>
      </c>
      <c r="D27" s="55">
        <v>674</v>
      </c>
      <c r="E27" s="181">
        <f t="shared" si="1"/>
        <v>1.00297619047619</v>
      </c>
      <c r="F27" s="55">
        <v>659</v>
      </c>
      <c r="G27" s="181">
        <f t="shared" si="0"/>
        <v>0.0227617602427921</v>
      </c>
      <c r="H27" s="54" t="s">
        <v>80</v>
      </c>
      <c r="I27" s="55">
        <v>7773</v>
      </c>
      <c r="J27" s="55">
        <v>0</v>
      </c>
      <c r="K27" s="55">
        <v>0</v>
      </c>
      <c r="L27" s="163"/>
      <c r="M27" s="106"/>
      <c r="N27" s="106"/>
      <c r="O27" s="106"/>
      <c r="P27" s="106"/>
      <c r="Q27" s="181"/>
      <c r="R27" s="55">
        <v>0</v>
      </c>
      <c r="S27" s="181"/>
    </row>
    <row r="28" ht="17" customHeight="1" spans="1:19">
      <c r="A28" s="106"/>
      <c r="B28" s="55"/>
      <c r="C28" s="55"/>
      <c r="D28" s="55"/>
      <c r="E28" s="181"/>
      <c r="F28" s="181"/>
      <c r="G28" s="181"/>
      <c r="H28" s="54" t="s">
        <v>81</v>
      </c>
      <c r="I28" s="55">
        <v>6973</v>
      </c>
      <c r="J28" s="55">
        <v>5354</v>
      </c>
      <c r="K28" s="55">
        <v>5354</v>
      </c>
      <c r="L28" s="163"/>
      <c r="M28" s="106"/>
      <c r="N28" s="106"/>
      <c r="O28" s="106"/>
      <c r="P28" s="106"/>
      <c r="Q28" s="181">
        <f t="shared" si="2"/>
        <v>1</v>
      </c>
      <c r="R28" s="55">
        <v>5024</v>
      </c>
      <c r="S28" s="181">
        <f t="shared" si="3"/>
        <v>0.0656847133757962</v>
      </c>
    </row>
    <row r="29" ht="17" customHeight="1" spans="1:19">
      <c r="A29" s="106"/>
      <c r="B29" s="55"/>
      <c r="C29" s="55"/>
      <c r="D29" s="55"/>
      <c r="E29" s="181"/>
      <c r="F29" s="181"/>
      <c r="G29" s="181"/>
      <c r="H29" s="54" t="s">
        <v>82</v>
      </c>
      <c r="I29" s="55">
        <v>0</v>
      </c>
      <c r="J29" s="55">
        <v>0</v>
      </c>
      <c r="K29" s="55">
        <v>0</v>
      </c>
      <c r="L29" s="163"/>
      <c r="M29" s="106"/>
      <c r="N29" s="106"/>
      <c r="O29" s="106"/>
      <c r="P29" s="106"/>
      <c r="Q29" s="181"/>
      <c r="R29" s="55">
        <v>0</v>
      </c>
      <c r="S29" s="181"/>
    </row>
    <row r="30" ht="17" customHeight="1" spans="1:19">
      <c r="A30" s="54"/>
      <c r="B30" s="55"/>
      <c r="C30" s="55"/>
      <c r="D30" s="55"/>
      <c r="E30" s="181"/>
      <c r="F30" s="181"/>
      <c r="G30" s="181"/>
      <c r="H30" s="54"/>
      <c r="I30" s="55"/>
      <c r="J30" s="55"/>
      <c r="K30" s="55"/>
      <c r="L30" s="163"/>
      <c r="M30" s="106"/>
      <c r="N30" s="106"/>
      <c r="O30" s="106"/>
      <c r="P30" s="106"/>
      <c r="Q30" s="181"/>
      <c r="R30" s="55"/>
      <c r="S30" s="181"/>
    </row>
    <row r="31" ht="17" customHeight="1" spans="1:19">
      <c r="A31" s="52" t="s">
        <v>83</v>
      </c>
      <c r="B31" s="55">
        <v>41943</v>
      </c>
      <c r="C31" s="55">
        <v>41943</v>
      </c>
      <c r="D31" s="55">
        <v>44821</v>
      </c>
      <c r="E31" s="181">
        <f t="shared" si="1"/>
        <v>1.06861693250364</v>
      </c>
      <c r="F31" s="182">
        <v>39760</v>
      </c>
      <c r="G31" s="181">
        <f t="shared" si="0"/>
        <v>0.127288732394366</v>
      </c>
      <c r="H31" s="52" t="s">
        <v>84</v>
      </c>
      <c r="I31" s="55">
        <v>160712</v>
      </c>
      <c r="J31" s="55">
        <v>271336</v>
      </c>
      <c r="K31" s="55">
        <v>261942</v>
      </c>
      <c r="L31" s="163"/>
      <c r="M31" s="106"/>
      <c r="N31" s="106"/>
      <c r="O31" s="106"/>
      <c r="P31" s="106"/>
      <c r="Q31" s="181">
        <f t="shared" si="2"/>
        <v>0.965378718636672</v>
      </c>
      <c r="R31" s="55">
        <v>300475</v>
      </c>
      <c r="S31" s="181">
        <f t="shared" si="3"/>
        <v>-0.128240286213495</v>
      </c>
    </row>
  </sheetData>
  <mergeCells count="3">
    <mergeCell ref="A1:S1"/>
    <mergeCell ref="A2:S2"/>
    <mergeCell ref="A3:S3"/>
  </mergeCells>
  <printOptions gridLines="1"/>
  <pageMargins left="0.75" right="0.75" top="1" bottom="1" header="0.5" footer="0.5"/>
  <pageSetup paperSize="9" scale="69" orientation="landscape"/>
  <headerFooter alignWithMargins="0" scaleWithDoc="0">
    <oddHeader>&amp;C&amp;A</oddHeader>
    <oddFooter>&amp;C页(&amp;P)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6"/>
  <sheetViews>
    <sheetView zoomScale="90" zoomScaleNormal="90" zoomScaleSheetLayoutView="60" workbookViewId="0">
      <selection activeCell="E176" sqref="E176"/>
    </sheetView>
  </sheetViews>
  <sheetFormatPr defaultColWidth="9.14814814814815" defaultRowHeight="15.6" outlineLevelCol="5"/>
  <cols>
    <col min="1" max="1" width="45.1388888888889" style="46" customWidth="1"/>
    <col min="2" max="2" width="13.7037037037037" style="46" customWidth="1"/>
    <col min="3" max="3" width="46.287037037037" style="46" customWidth="1"/>
    <col min="4" max="4" width="12.1388888888889" style="46" customWidth="1"/>
    <col min="5" max="5" width="59.1388888888889" style="46" customWidth="1"/>
    <col min="6" max="6" width="11.4166666666667" style="46" customWidth="1"/>
    <col min="7" max="16384" width="9.14814814814815" style="46" customWidth="1"/>
  </cols>
  <sheetData>
    <row r="1" ht="40.5" customHeight="1" spans="1:6">
      <c r="A1" s="47" t="s">
        <v>85</v>
      </c>
      <c r="B1" s="47"/>
      <c r="C1" s="47"/>
      <c r="D1" s="47"/>
      <c r="E1" s="47"/>
      <c r="F1" s="47"/>
    </row>
    <row r="2" ht="17" customHeight="1" spans="1:6">
      <c r="A2" s="48" t="s">
        <v>86</v>
      </c>
      <c r="B2" s="48"/>
      <c r="C2" s="48"/>
      <c r="D2" s="48"/>
      <c r="E2" s="48"/>
      <c r="F2" s="48"/>
    </row>
    <row r="3" ht="17" customHeight="1" spans="1:6">
      <c r="A3" s="49" t="s">
        <v>27</v>
      </c>
      <c r="B3" s="49"/>
      <c r="C3" s="49"/>
      <c r="D3" s="49"/>
      <c r="E3" s="49"/>
      <c r="F3" s="49"/>
    </row>
    <row r="4" ht="17.85" customHeight="1" spans="1:6">
      <c r="A4" s="50" t="s">
        <v>28</v>
      </c>
      <c r="B4" s="50" t="s">
        <v>31</v>
      </c>
      <c r="C4" s="50" t="s">
        <v>28</v>
      </c>
      <c r="D4" s="50" t="s">
        <v>31</v>
      </c>
      <c r="E4" s="50" t="s">
        <v>28</v>
      </c>
      <c r="F4" s="50" t="s">
        <v>31</v>
      </c>
    </row>
    <row r="5" ht="17.85" customHeight="1" spans="1:6">
      <c r="A5" s="54" t="s">
        <v>87</v>
      </c>
      <c r="B5" s="55">
        <v>32807</v>
      </c>
      <c r="C5" s="54" t="s">
        <v>88</v>
      </c>
      <c r="D5" s="55">
        <v>0</v>
      </c>
      <c r="E5" s="54" t="s">
        <v>89</v>
      </c>
      <c r="F5" s="55">
        <v>0</v>
      </c>
    </row>
    <row r="6" ht="17.85" customHeight="1" spans="1:6">
      <c r="A6" s="54" t="s">
        <v>90</v>
      </c>
      <c r="B6" s="55">
        <v>9340</v>
      </c>
      <c r="C6" s="54" t="s">
        <v>91</v>
      </c>
      <c r="D6" s="55">
        <v>0</v>
      </c>
      <c r="E6" s="54" t="s">
        <v>92</v>
      </c>
      <c r="F6" s="55">
        <v>0</v>
      </c>
    </row>
    <row r="7" ht="17.85" customHeight="1" spans="1:6">
      <c r="A7" s="54" t="s">
        <v>93</v>
      </c>
      <c r="B7" s="55">
        <v>9340</v>
      </c>
      <c r="C7" s="54" t="s">
        <v>94</v>
      </c>
      <c r="D7" s="55">
        <v>0</v>
      </c>
      <c r="E7" s="54" t="s">
        <v>95</v>
      </c>
      <c r="F7" s="55">
        <v>1</v>
      </c>
    </row>
    <row r="8" ht="17.85" customHeight="1" spans="1:6">
      <c r="A8" s="54" t="s">
        <v>96</v>
      </c>
      <c r="B8" s="55">
        <v>598</v>
      </c>
      <c r="C8" s="54" t="s">
        <v>97</v>
      </c>
      <c r="D8" s="55">
        <v>0</v>
      </c>
      <c r="E8" s="54" t="s">
        <v>98</v>
      </c>
      <c r="F8" s="55">
        <v>1</v>
      </c>
    </row>
    <row r="9" ht="17.85" customHeight="1" spans="1:6">
      <c r="A9" s="54" t="s">
        <v>99</v>
      </c>
      <c r="B9" s="55">
        <v>678</v>
      </c>
      <c r="C9" s="54" t="s">
        <v>100</v>
      </c>
      <c r="D9" s="55">
        <v>0</v>
      </c>
      <c r="E9" s="54" t="s">
        <v>101</v>
      </c>
      <c r="F9" s="55">
        <v>0</v>
      </c>
    </row>
    <row r="10" ht="17.85" customHeight="1" spans="1:6">
      <c r="A10" s="54" t="s">
        <v>102</v>
      </c>
      <c r="B10" s="55">
        <v>2325</v>
      </c>
      <c r="C10" s="54" t="s">
        <v>103</v>
      </c>
      <c r="D10" s="55">
        <v>0</v>
      </c>
      <c r="E10" s="54" t="s">
        <v>104</v>
      </c>
      <c r="F10" s="55">
        <v>0</v>
      </c>
    </row>
    <row r="11" ht="17.85" customHeight="1" spans="1:6">
      <c r="A11" s="54" t="s">
        <v>105</v>
      </c>
      <c r="B11" s="55">
        <v>0</v>
      </c>
      <c r="C11" s="54" t="s">
        <v>106</v>
      </c>
      <c r="D11" s="55">
        <v>0</v>
      </c>
      <c r="E11" s="54" t="s">
        <v>107</v>
      </c>
      <c r="F11" s="55">
        <v>0</v>
      </c>
    </row>
    <row r="12" ht="17.85" customHeight="1" spans="1:6">
      <c r="A12" s="54" t="s">
        <v>108</v>
      </c>
      <c r="B12" s="55">
        <v>0</v>
      </c>
      <c r="C12" s="54" t="s">
        <v>109</v>
      </c>
      <c r="D12" s="55">
        <v>0</v>
      </c>
      <c r="E12" s="54" t="s">
        <v>110</v>
      </c>
      <c r="F12" s="55">
        <v>0</v>
      </c>
    </row>
    <row r="13" ht="17.85" customHeight="1" spans="1:6">
      <c r="A13" s="54" t="s">
        <v>111</v>
      </c>
      <c r="B13" s="55">
        <v>5681</v>
      </c>
      <c r="C13" s="54" t="s">
        <v>112</v>
      </c>
      <c r="D13" s="55">
        <v>6</v>
      </c>
      <c r="E13" s="54" t="s">
        <v>113</v>
      </c>
      <c r="F13" s="55">
        <v>0</v>
      </c>
    </row>
    <row r="14" ht="17" customHeight="1" spans="1:6">
      <c r="A14" s="54" t="s">
        <v>114</v>
      </c>
      <c r="B14" s="55">
        <v>0</v>
      </c>
      <c r="C14" s="54" t="s">
        <v>115</v>
      </c>
      <c r="D14" s="55">
        <v>156</v>
      </c>
      <c r="E14" s="54" t="s">
        <v>116</v>
      </c>
      <c r="F14" s="55">
        <v>0</v>
      </c>
    </row>
    <row r="15" ht="17.85" customHeight="1" spans="1:6">
      <c r="A15" s="54" t="s">
        <v>117</v>
      </c>
      <c r="B15" s="55">
        <v>333</v>
      </c>
      <c r="C15" s="54" t="s">
        <v>118</v>
      </c>
      <c r="D15" s="55">
        <v>998</v>
      </c>
      <c r="E15" s="54" t="s">
        <v>119</v>
      </c>
      <c r="F15" s="55">
        <v>0</v>
      </c>
    </row>
    <row r="16" ht="17.85" customHeight="1" spans="1:6">
      <c r="A16" s="54" t="s">
        <v>120</v>
      </c>
      <c r="B16" s="55">
        <v>32</v>
      </c>
      <c r="C16" s="54" t="s">
        <v>121</v>
      </c>
      <c r="D16" s="55">
        <v>0</v>
      </c>
      <c r="E16" s="54" t="s">
        <v>122</v>
      </c>
      <c r="F16" s="55">
        <v>0</v>
      </c>
    </row>
    <row r="17" ht="17.85" customHeight="1" spans="1:6">
      <c r="A17" s="54" t="s">
        <v>123</v>
      </c>
      <c r="B17" s="55">
        <v>0</v>
      </c>
      <c r="C17" s="54" t="s">
        <v>124</v>
      </c>
      <c r="D17" s="55">
        <v>998</v>
      </c>
      <c r="E17" s="54" t="s">
        <v>125</v>
      </c>
      <c r="F17" s="55">
        <v>0</v>
      </c>
    </row>
    <row r="18" ht="17.85" customHeight="1" spans="1:6">
      <c r="A18" s="54" t="s">
        <v>126</v>
      </c>
      <c r="B18" s="55">
        <v>0</v>
      </c>
      <c r="C18" s="54" t="s">
        <v>127</v>
      </c>
      <c r="D18" s="55">
        <v>0</v>
      </c>
      <c r="E18" s="54" t="s">
        <v>128</v>
      </c>
      <c r="F18" s="55">
        <v>0</v>
      </c>
    </row>
    <row r="19" ht="17.85" customHeight="1" spans="1:6">
      <c r="A19" s="54" t="s">
        <v>129</v>
      </c>
      <c r="B19" s="55">
        <v>0</v>
      </c>
      <c r="C19" s="54" t="s">
        <v>130</v>
      </c>
      <c r="D19" s="55">
        <v>0</v>
      </c>
      <c r="E19" s="54" t="s">
        <v>131</v>
      </c>
      <c r="F19" s="55">
        <v>0</v>
      </c>
    </row>
    <row r="20" ht="17.85" customHeight="1" spans="1:6">
      <c r="A20" s="54" t="s">
        <v>132</v>
      </c>
      <c r="B20" s="55">
        <v>0</v>
      </c>
      <c r="C20" s="54" t="s">
        <v>133</v>
      </c>
      <c r="D20" s="55">
        <v>0</v>
      </c>
      <c r="E20" s="54" t="s">
        <v>134</v>
      </c>
      <c r="F20" s="55">
        <v>0</v>
      </c>
    </row>
    <row r="21" ht="17.85" customHeight="1" spans="1:6">
      <c r="A21" s="54" t="s">
        <v>135</v>
      </c>
      <c r="B21" s="55">
        <v>-24</v>
      </c>
      <c r="C21" s="54" t="s">
        <v>136</v>
      </c>
      <c r="D21" s="55">
        <v>671</v>
      </c>
      <c r="E21" s="54" t="s">
        <v>137</v>
      </c>
      <c r="F21" s="55">
        <v>0</v>
      </c>
    </row>
    <row r="22" ht="17.85" customHeight="1" spans="1:6">
      <c r="A22" s="54" t="s">
        <v>138</v>
      </c>
      <c r="B22" s="55">
        <v>0</v>
      </c>
      <c r="C22" s="54" t="s">
        <v>139</v>
      </c>
      <c r="D22" s="55">
        <v>0</v>
      </c>
      <c r="E22" s="54" t="s">
        <v>140</v>
      </c>
      <c r="F22" s="55">
        <v>0</v>
      </c>
    </row>
    <row r="23" ht="17.85" customHeight="1" spans="1:6">
      <c r="A23" s="54" t="s">
        <v>141</v>
      </c>
      <c r="B23" s="55">
        <v>0</v>
      </c>
      <c r="C23" s="54" t="s">
        <v>142</v>
      </c>
      <c r="D23" s="55">
        <v>1</v>
      </c>
      <c r="E23" s="54" t="s">
        <v>143</v>
      </c>
      <c r="F23" s="55">
        <v>0</v>
      </c>
    </row>
    <row r="24" ht="17.85" customHeight="1" spans="1:6">
      <c r="A24" s="54" t="s">
        <v>144</v>
      </c>
      <c r="B24" s="55">
        <v>0</v>
      </c>
      <c r="C24" s="54" t="s">
        <v>145</v>
      </c>
      <c r="D24" s="55">
        <v>0</v>
      </c>
      <c r="E24" s="180" t="s">
        <v>146</v>
      </c>
      <c r="F24" s="55">
        <v>0</v>
      </c>
    </row>
    <row r="25" ht="17" customHeight="1" spans="1:6">
      <c r="A25" s="54" t="s">
        <v>147</v>
      </c>
      <c r="B25" s="55">
        <v>0</v>
      </c>
      <c r="C25" s="54" t="s">
        <v>148</v>
      </c>
      <c r="D25" s="55">
        <v>1</v>
      </c>
      <c r="E25" s="54" t="s">
        <v>149</v>
      </c>
      <c r="F25" s="55">
        <v>0</v>
      </c>
    </row>
    <row r="26" ht="17" customHeight="1" spans="1:6">
      <c r="A26" s="54" t="s">
        <v>150</v>
      </c>
      <c r="B26" s="55">
        <v>0</v>
      </c>
      <c r="C26" s="54" t="s">
        <v>151</v>
      </c>
      <c r="D26" s="55">
        <v>0</v>
      </c>
      <c r="E26" s="54" t="s">
        <v>152</v>
      </c>
      <c r="F26" s="55">
        <v>0</v>
      </c>
    </row>
    <row r="27" ht="17.85" customHeight="1" spans="1:6">
      <c r="A27" s="54" t="s">
        <v>153</v>
      </c>
      <c r="B27" s="55">
        <v>0</v>
      </c>
      <c r="C27" s="54" t="s">
        <v>154</v>
      </c>
      <c r="D27" s="55">
        <v>0</v>
      </c>
      <c r="E27" s="54" t="s">
        <v>155</v>
      </c>
      <c r="F27" s="55">
        <v>0</v>
      </c>
    </row>
    <row r="28" ht="17.85" customHeight="1" spans="1:6">
      <c r="A28" s="54" t="s">
        <v>156</v>
      </c>
      <c r="B28" s="55">
        <v>0</v>
      </c>
      <c r="C28" s="54" t="s">
        <v>157</v>
      </c>
      <c r="D28" s="55">
        <v>0</v>
      </c>
      <c r="E28" s="54" t="s">
        <v>158</v>
      </c>
      <c r="F28" s="55">
        <v>0</v>
      </c>
    </row>
    <row r="29" ht="17.85" customHeight="1" spans="1:6">
      <c r="A29" s="54" t="s">
        <v>159</v>
      </c>
      <c r="B29" s="55">
        <v>-315</v>
      </c>
      <c r="C29" s="54" t="s">
        <v>160</v>
      </c>
      <c r="D29" s="55">
        <v>0</v>
      </c>
      <c r="E29" s="54" t="s">
        <v>161</v>
      </c>
      <c r="F29" s="55">
        <v>0</v>
      </c>
    </row>
    <row r="30" ht="17.85" customHeight="1" spans="1:6">
      <c r="A30" s="54" t="s">
        <v>162</v>
      </c>
      <c r="B30" s="55">
        <v>0</v>
      </c>
      <c r="C30" s="54" t="s">
        <v>163</v>
      </c>
      <c r="D30" s="55">
        <v>0</v>
      </c>
      <c r="E30" s="54" t="s">
        <v>164</v>
      </c>
      <c r="F30" s="55">
        <v>0</v>
      </c>
    </row>
    <row r="31" ht="17.85" customHeight="1" spans="1:6">
      <c r="A31" s="54" t="s">
        <v>165</v>
      </c>
      <c r="B31" s="55">
        <v>32</v>
      </c>
      <c r="C31" s="54" t="s">
        <v>166</v>
      </c>
      <c r="D31" s="55">
        <v>0</v>
      </c>
      <c r="E31" s="54" t="s">
        <v>167</v>
      </c>
      <c r="F31" s="55">
        <v>0</v>
      </c>
    </row>
    <row r="32" ht="17.85" customHeight="1" spans="1:6">
      <c r="A32" s="54" t="s">
        <v>168</v>
      </c>
      <c r="B32" s="55">
        <v>0</v>
      </c>
      <c r="C32" s="54" t="s">
        <v>169</v>
      </c>
      <c r="D32" s="55">
        <v>0</v>
      </c>
      <c r="E32" s="54" t="s">
        <v>170</v>
      </c>
      <c r="F32" s="55">
        <v>0</v>
      </c>
    </row>
    <row r="33" ht="17.85" customHeight="1" spans="1:6">
      <c r="A33" s="54" t="s">
        <v>171</v>
      </c>
      <c r="B33" s="55">
        <v>1833</v>
      </c>
      <c r="C33" s="54" t="s">
        <v>172</v>
      </c>
      <c r="D33" s="55">
        <v>0</v>
      </c>
      <c r="E33" s="54" t="s">
        <v>173</v>
      </c>
      <c r="F33" s="55">
        <v>0</v>
      </c>
    </row>
    <row r="34" ht="17.85" customHeight="1" spans="1:6">
      <c r="A34" s="54" t="s">
        <v>174</v>
      </c>
      <c r="B34" s="55">
        <v>0</v>
      </c>
      <c r="C34" s="54" t="s">
        <v>175</v>
      </c>
      <c r="D34" s="55">
        <v>0</v>
      </c>
      <c r="E34" s="54" t="s">
        <v>176</v>
      </c>
      <c r="F34" s="55">
        <v>0</v>
      </c>
    </row>
    <row r="35" ht="17.85" customHeight="1" spans="1:6">
      <c r="A35" s="54" t="s">
        <v>177</v>
      </c>
      <c r="B35" s="55">
        <v>0</v>
      </c>
      <c r="C35" s="54" t="s">
        <v>178</v>
      </c>
      <c r="D35" s="55">
        <v>0</v>
      </c>
      <c r="E35" s="54" t="s">
        <v>179</v>
      </c>
      <c r="F35" s="55">
        <v>0</v>
      </c>
    </row>
    <row r="36" ht="17.85" customHeight="1" spans="1:6">
      <c r="A36" s="54" t="s">
        <v>180</v>
      </c>
      <c r="B36" s="55">
        <v>0</v>
      </c>
      <c r="C36" s="54" t="s">
        <v>181</v>
      </c>
      <c r="D36" s="55">
        <v>0</v>
      </c>
      <c r="E36" s="54" t="s">
        <v>182</v>
      </c>
      <c r="F36" s="55">
        <v>0</v>
      </c>
    </row>
    <row r="37" ht="17.85" customHeight="1" spans="1:6">
      <c r="A37" s="54" t="s">
        <v>183</v>
      </c>
      <c r="B37" s="55">
        <v>0</v>
      </c>
      <c r="C37" s="54" t="s">
        <v>184</v>
      </c>
      <c r="D37" s="55">
        <v>0</v>
      </c>
      <c r="E37" s="54" t="s">
        <v>185</v>
      </c>
      <c r="F37" s="55">
        <v>0</v>
      </c>
    </row>
    <row r="38" ht="17.85" customHeight="1" spans="1:6">
      <c r="A38" s="54" t="s">
        <v>186</v>
      </c>
      <c r="B38" s="55">
        <v>0</v>
      </c>
      <c r="C38" s="54" t="s">
        <v>187</v>
      </c>
      <c r="D38" s="55">
        <v>0</v>
      </c>
      <c r="E38" s="54" t="s">
        <v>188</v>
      </c>
      <c r="F38" s="55">
        <v>0</v>
      </c>
    </row>
    <row r="39" ht="17.85" customHeight="1" spans="1:6">
      <c r="A39" s="54" t="s">
        <v>189</v>
      </c>
      <c r="B39" s="55">
        <v>0</v>
      </c>
      <c r="C39" s="54" t="s">
        <v>145</v>
      </c>
      <c r="D39" s="55">
        <v>0</v>
      </c>
      <c r="E39" s="54" t="s">
        <v>190</v>
      </c>
      <c r="F39" s="55">
        <v>0</v>
      </c>
    </row>
    <row r="40" ht="17.85" customHeight="1" spans="1:6">
      <c r="A40" s="54" t="s">
        <v>191</v>
      </c>
      <c r="B40" s="55">
        <v>0</v>
      </c>
      <c r="C40" s="54" t="s">
        <v>148</v>
      </c>
      <c r="D40" s="55">
        <v>0</v>
      </c>
      <c r="E40" s="54" t="s">
        <v>192</v>
      </c>
      <c r="F40" s="55">
        <v>0</v>
      </c>
    </row>
    <row r="41" ht="17.85" customHeight="1" spans="1:6">
      <c r="A41" s="54" t="s">
        <v>193</v>
      </c>
      <c r="B41" s="55">
        <v>0</v>
      </c>
      <c r="C41" s="54" t="s">
        <v>151</v>
      </c>
      <c r="D41" s="55">
        <v>0</v>
      </c>
      <c r="E41" s="54" t="s">
        <v>194</v>
      </c>
      <c r="F41" s="55">
        <v>0</v>
      </c>
    </row>
    <row r="42" ht="17.85" customHeight="1" spans="1:6">
      <c r="A42" s="54" t="s">
        <v>195</v>
      </c>
      <c r="B42" s="55">
        <v>0</v>
      </c>
      <c r="C42" s="54" t="s">
        <v>154</v>
      </c>
      <c r="D42" s="55">
        <v>0</v>
      </c>
      <c r="E42" s="54" t="s">
        <v>196</v>
      </c>
      <c r="F42" s="55">
        <v>0</v>
      </c>
    </row>
    <row r="43" ht="17.85" customHeight="1" spans="1:6">
      <c r="A43" s="54" t="s">
        <v>197</v>
      </c>
      <c r="B43" s="55">
        <v>0</v>
      </c>
      <c r="C43" s="54" t="s">
        <v>198</v>
      </c>
      <c r="D43" s="55">
        <v>0</v>
      </c>
      <c r="E43" s="54" t="s">
        <v>199</v>
      </c>
      <c r="F43" s="55">
        <v>0</v>
      </c>
    </row>
    <row r="44" ht="17.85" customHeight="1" spans="1:6">
      <c r="A44" s="54" t="s">
        <v>200</v>
      </c>
      <c r="B44" s="55">
        <v>0</v>
      </c>
      <c r="C44" s="54" t="s">
        <v>160</v>
      </c>
      <c r="D44" s="55">
        <v>0</v>
      </c>
      <c r="E44" s="54" t="s">
        <v>201</v>
      </c>
      <c r="F44" s="55">
        <v>0</v>
      </c>
    </row>
    <row r="45" ht="17.85" customHeight="1" spans="1:6">
      <c r="A45" s="54" t="s">
        <v>202</v>
      </c>
      <c r="B45" s="55">
        <v>0</v>
      </c>
      <c r="C45" s="54" t="s">
        <v>163</v>
      </c>
      <c r="D45" s="55">
        <v>0</v>
      </c>
      <c r="E45" s="54" t="s">
        <v>203</v>
      </c>
      <c r="F45" s="55">
        <v>0</v>
      </c>
    </row>
    <row r="46" ht="17.85" customHeight="1" spans="1:6">
      <c r="A46" s="54" t="s">
        <v>204</v>
      </c>
      <c r="B46" s="55">
        <v>0</v>
      </c>
      <c r="C46" s="54" t="s">
        <v>166</v>
      </c>
      <c r="D46" s="55">
        <v>0</v>
      </c>
      <c r="E46" s="54" t="s">
        <v>205</v>
      </c>
      <c r="F46" s="55">
        <v>0</v>
      </c>
    </row>
    <row r="47" ht="17.85" customHeight="1" spans="1:6">
      <c r="A47" s="54" t="s">
        <v>206</v>
      </c>
      <c r="B47" s="55">
        <v>0</v>
      </c>
      <c r="C47" s="54" t="s">
        <v>169</v>
      </c>
      <c r="D47" s="55">
        <v>0</v>
      </c>
      <c r="E47" s="54" t="s">
        <v>207</v>
      </c>
      <c r="F47" s="55">
        <v>0</v>
      </c>
    </row>
    <row r="48" ht="17.85" customHeight="1" spans="1:6">
      <c r="A48" s="54" t="s">
        <v>208</v>
      </c>
      <c r="B48" s="55">
        <v>0</v>
      </c>
      <c r="C48" s="54" t="s">
        <v>209</v>
      </c>
      <c r="D48" s="55">
        <v>0</v>
      </c>
      <c r="E48" s="54" t="s">
        <v>210</v>
      </c>
      <c r="F48" s="55">
        <v>0</v>
      </c>
    </row>
    <row r="49" ht="17.85" customHeight="1" spans="1:6">
      <c r="A49" s="54" t="s">
        <v>211</v>
      </c>
      <c r="B49" s="55">
        <v>0</v>
      </c>
      <c r="C49" s="54" t="s">
        <v>175</v>
      </c>
      <c r="D49" s="55">
        <v>0</v>
      </c>
      <c r="E49" s="54" t="s">
        <v>212</v>
      </c>
      <c r="F49" s="55">
        <v>0</v>
      </c>
    </row>
    <row r="50" ht="17.85" customHeight="1" spans="1:6">
      <c r="A50" s="54" t="s">
        <v>213</v>
      </c>
      <c r="B50" s="55">
        <v>0</v>
      </c>
      <c r="C50" s="54" t="s">
        <v>178</v>
      </c>
      <c r="D50" s="55">
        <v>0</v>
      </c>
      <c r="E50" s="54" t="s">
        <v>214</v>
      </c>
      <c r="F50" s="55">
        <v>0</v>
      </c>
    </row>
    <row r="51" ht="17.85" customHeight="1" spans="1:6">
      <c r="A51" s="54" t="s">
        <v>215</v>
      </c>
      <c r="B51" s="55">
        <v>0</v>
      </c>
      <c r="C51" s="54" t="s">
        <v>181</v>
      </c>
      <c r="D51" s="55">
        <v>0</v>
      </c>
      <c r="E51" s="54" t="s">
        <v>216</v>
      </c>
      <c r="F51" s="55">
        <v>0</v>
      </c>
    </row>
    <row r="52" ht="17.85" customHeight="1" spans="1:6">
      <c r="A52" s="54" t="s">
        <v>217</v>
      </c>
      <c r="B52" s="55">
        <v>0</v>
      </c>
      <c r="C52" s="54" t="s">
        <v>184</v>
      </c>
      <c r="D52" s="55">
        <v>0</v>
      </c>
      <c r="E52" s="54" t="s">
        <v>218</v>
      </c>
      <c r="F52" s="55">
        <v>0</v>
      </c>
    </row>
    <row r="53" ht="17.85" customHeight="1" spans="1:6">
      <c r="A53" s="54" t="s">
        <v>219</v>
      </c>
      <c r="B53" s="55">
        <v>0</v>
      </c>
      <c r="C53" s="54" t="s">
        <v>220</v>
      </c>
      <c r="D53" s="55">
        <v>0</v>
      </c>
      <c r="E53" s="54" t="s">
        <v>221</v>
      </c>
      <c r="F53" s="55">
        <v>0</v>
      </c>
    </row>
    <row r="54" ht="17.85" customHeight="1" spans="1:6">
      <c r="A54" s="54" t="s">
        <v>222</v>
      </c>
      <c r="B54" s="55">
        <v>0</v>
      </c>
      <c r="C54" s="54" t="s">
        <v>223</v>
      </c>
      <c r="D54" s="55">
        <v>0</v>
      </c>
      <c r="E54" s="54" t="s">
        <v>224</v>
      </c>
      <c r="F54" s="55">
        <v>0</v>
      </c>
    </row>
    <row r="55" ht="17.85" customHeight="1" spans="1:6">
      <c r="A55" s="54" t="s">
        <v>225</v>
      </c>
      <c r="B55" s="55">
        <v>0</v>
      </c>
      <c r="C55" s="54" t="s">
        <v>226</v>
      </c>
      <c r="D55" s="55">
        <v>0</v>
      </c>
      <c r="E55" s="54" t="s">
        <v>227</v>
      </c>
      <c r="F55" s="55">
        <v>0</v>
      </c>
    </row>
    <row r="56" ht="17.85" customHeight="1" spans="1:6">
      <c r="A56" s="54" t="s">
        <v>228</v>
      </c>
      <c r="B56" s="55">
        <v>0</v>
      </c>
      <c r="C56" s="54" t="s">
        <v>89</v>
      </c>
      <c r="D56" s="55">
        <v>0</v>
      </c>
      <c r="E56" s="54" t="s">
        <v>229</v>
      </c>
      <c r="F56" s="55">
        <v>0</v>
      </c>
    </row>
    <row r="57" ht="17.85" customHeight="1" spans="1:6">
      <c r="A57" s="54" t="s">
        <v>230</v>
      </c>
      <c r="B57" s="55">
        <v>0</v>
      </c>
      <c r="C57" s="54" t="s">
        <v>92</v>
      </c>
      <c r="D57" s="55">
        <v>0</v>
      </c>
      <c r="E57" s="54" t="s">
        <v>231</v>
      </c>
      <c r="F57" s="55">
        <v>0</v>
      </c>
    </row>
    <row r="58" ht="17.85" customHeight="1" spans="1:6">
      <c r="A58" s="54" t="s">
        <v>232</v>
      </c>
      <c r="B58" s="55">
        <v>0</v>
      </c>
      <c r="C58" s="54" t="s">
        <v>233</v>
      </c>
      <c r="D58" s="55">
        <v>0</v>
      </c>
      <c r="E58" s="54" t="s">
        <v>234</v>
      </c>
      <c r="F58" s="55">
        <v>0</v>
      </c>
    </row>
    <row r="59" ht="17.85" customHeight="1" spans="1:6">
      <c r="A59" s="54" t="s">
        <v>235</v>
      </c>
      <c r="B59" s="55">
        <v>0</v>
      </c>
      <c r="C59" s="54" t="s">
        <v>223</v>
      </c>
      <c r="D59" s="55">
        <v>0</v>
      </c>
      <c r="E59" s="54" t="s">
        <v>236</v>
      </c>
      <c r="F59" s="55">
        <v>0</v>
      </c>
    </row>
    <row r="60" ht="17.85" customHeight="1" spans="1:6">
      <c r="A60" s="54" t="s">
        <v>237</v>
      </c>
      <c r="B60" s="55">
        <v>0</v>
      </c>
      <c r="C60" s="54" t="s">
        <v>226</v>
      </c>
      <c r="D60" s="55">
        <v>0</v>
      </c>
      <c r="E60" s="54" t="s">
        <v>238</v>
      </c>
      <c r="F60" s="55">
        <v>561</v>
      </c>
    </row>
    <row r="61" ht="17.85" customHeight="1" spans="1:6">
      <c r="A61" s="54" t="s">
        <v>239</v>
      </c>
      <c r="B61" s="55">
        <v>610</v>
      </c>
      <c r="C61" s="54" t="s">
        <v>240</v>
      </c>
      <c r="D61" s="55">
        <v>5408</v>
      </c>
      <c r="E61" s="54" t="s">
        <v>241</v>
      </c>
      <c r="F61" s="55">
        <v>0</v>
      </c>
    </row>
    <row r="62" ht="17.85" customHeight="1" spans="1:6">
      <c r="A62" s="54" t="s">
        <v>242</v>
      </c>
      <c r="B62" s="55">
        <v>0</v>
      </c>
      <c r="C62" s="54" t="s">
        <v>243</v>
      </c>
      <c r="D62" s="55">
        <v>0</v>
      </c>
      <c r="E62" s="54" t="s">
        <v>244</v>
      </c>
      <c r="F62" s="55">
        <v>0</v>
      </c>
    </row>
    <row r="63" ht="17.85" customHeight="1" spans="1:6">
      <c r="A63" s="54" t="s">
        <v>245</v>
      </c>
      <c r="B63" s="55">
        <v>610</v>
      </c>
      <c r="C63" s="54" t="s">
        <v>246</v>
      </c>
      <c r="D63" s="55">
        <v>105</v>
      </c>
      <c r="E63" s="54" t="s">
        <v>247</v>
      </c>
      <c r="F63" s="55">
        <v>0</v>
      </c>
    </row>
    <row r="64" ht="17.85" customHeight="1" spans="1:6">
      <c r="A64" s="54" t="s">
        <v>248</v>
      </c>
      <c r="B64" s="55">
        <v>-46</v>
      </c>
      <c r="C64" s="54" t="s">
        <v>249</v>
      </c>
      <c r="D64" s="55">
        <v>3103</v>
      </c>
      <c r="E64" s="54" t="s">
        <v>250</v>
      </c>
      <c r="F64" s="55">
        <v>0</v>
      </c>
    </row>
    <row r="65" ht="17.85" customHeight="1" spans="1:6">
      <c r="A65" s="54" t="s">
        <v>251</v>
      </c>
      <c r="B65" s="55">
        <v>-5</v>
      </c>
      <c r="C65" s="54" t="s">
        <v>252</v>
      </c>
      <c r="D65" s="55">
        <v>3103</v>
      </c>
      <c r="E65" s="54" t="s">
        <v>253</v>
      </c>
      <c r="F65" s="55">
        <v>0</v>
      </c>
    </row>
    <row r="66" ht="17.85" customHeight="1" spans="1:6">
      <c r="A66" s="54" t="s">
        <v>254</v>
      </c>
      <c r="B66" s="55">
        <v>2</v>
      </c>
      <c r="C66" s="54" t="s">
        <v>255</v>
      </c>
      <c r="D66" s="55">
        <v>0</v>
      </c>
      <c r="E66" s="54" t="s">
        <v>256</v>
      </c>
      <c r="F66" s="55">
        <v>0</v>
      </c>
    </row>
    <row r="67" ht="17.85" customHeight="1" spans="1:6">
      <c r="A67" s="54" t="s">
        <v>257</v>
      </c>
      <c r="B67" s="55">
        <v>71</v>
      </c>
      <c r="C67" s="54" t="s">
        <v>258</v>
      </c>
      <c r="D67" s="55">
        <v>0</v>
      </c>
      <c r="E67" s="54" t="s">
        <v>259</v>
      </c>
      <c r="F67" s="55">
        <v>0</v>
      </c>
    </row>
    <row r="68" ht="17.85" customHeight="1" spans="1:6">
      <c r="A68" s="54" t="s">
        <v>260</v>
      </c>
      <c r="B68" s="55">
        <v>0</v>
      </c>
      <c r="C68" s="54" t="s">
        <v>261</v>
      </c>
      <c r="D68" s="55">
        <v>0</v>
      </c>
      <c r="E68" s="54" t="s">
        <v>262</v>
      </c>
      <c r="F68" s="55">
        <v>0</v>
      </c>
    </row>
    <row r="69" ht="17.85" customHeight="1" spans="1:6">
      <c r="A69" s="54" t="s">
        <v>263</v>
      </c>
      <c r="B69" s="55">
        <v>68</v>
      </c>
      <c r="C69" s="54" t="s">
        <v>264</v>
      </c>
      <c r="D69" s="55">
        <v>0</v>
      </c>
      <c r="E69" s="54" t="s">
        <v>265</v>
      </c>
      <c r="F69" s="55">
        <v>0</v>
      </c>
    </row>
    <row r="70" ht="17.85" customHeight="1" spans="1:6">
      <c r="A70" s="54" t="s">
        <v>266</v>
      </c>
      <c r="B70" s="55">
        <v>3</v>
      </c>
      <c r="C70" s="54" t="s">
        <v>267</v>
      </c>
      <c r="D70" s="55">
        <v>97</v>
      </c>
      <c r="E70" s="54" t="s">
        <v>268</v>
      </c>
      <c r="F70" s="55">
        <v>0</v>
      </c>
    </row>
    <row r="71" ht="17.85" customHeight="1" spans="1:6">
      <c r="A71" s="54" t="s">
        <v>269</v>
      </c>
      <c r="B71" s="55">
        <v>1187</v>
      </c>
      <c r="C71" s="54" t="s">
        <v>270</v>
      </c>
      <c r="D71" s="55">
        <v>97</v>
      </c>
      <c r="E71" s="54" t="s">
        <v>271</v>
      </c>
      <c r="F71" s="55">
        <v>0</v>
      </c>
    </row>
    <row r="72" ht="17.85" customHeight="1" spans="1:6">
      <c r="A72" s="54" t="s">
        <v>272</v>
      </c>
      <c r="B72" s="55">
        <v>97</v>
      </c>
      <c r="C72" s="54" t="s">
        <v>273</v>
      </c>
      <c r="D72" s="55">
        <v>0</v>
      </c>
      <c r="E72" s="54" t="s">
        <v>274</v>
      </c>
      <c r="F72" s="55">
        <v>0</v>
      </c>
    </row>
    <row r="73" ht="17.85" customHeight="1" spans="1:6">
      <c r="A73" s="54" t="s">
        <v>275</v>
      </c>
      <c r="B73" s="55">
        <v>0</v>
      </c>
      <c r="C73" s="54" t="s">
        <v>276</v>
      </c>
      <c r="D73" s="55">
        <v>-16</v>
      </c>
      <c r="E73" s="54" t="s">
        <v>277</v>
      </c>
      <c r="F73" s="55">
        <v>0</v>
      </c>
    </row>
    <row r="74" ht="17.85" customHeight="1" spans="1:6">
      <c r="A74" s="54" t="s">
        <v>278</v>
      </c>
      <c r="B74" s="55">
        <v>97</v>
      </c>
      <c r="C74" s="54" t="s">
        <v>279</v>
      </c>
      <c r="D74" s="55">
        <v>-16</v>
      </c>
      <c r="E74" s="54" t="s">
        <v>280</v>
      </c>
      <c r="F74" s="55">
        <v>0</v>
      </c>
    </row>
    <row r="75" ht="17.85" customHeight="1" spans="1:6">
      <c r="A75" s="54" t="s">
        <v>281</v>
      </c>
      <c r="B75" s="55">
        <v>88</v>
      </c>
      <c r="C75" s="54" t="s">
        <v>282</v>
      </c>
      <c r="D75" s="55">
        <v>0</v>
      </c>
      <c r="E75" s="54" t="s">
        <v>283</v>
      </c>
      <c r="F75" s="55">
        <v>0</v>
      </c>
    </row>
    <row r="76" ht="17.85" customHeight="1" spans="1:6">
      <c r="A76" s="54" t="s">
        <v>284</v>
      </c>
      <c r="B76" s="55">
        <v>354</v>
      </c>
      <c r="C76" s="54" t="s">
        <v>285</v>
      </c>
      <c r="D76" s="55">
        <v>12014</v>
      </c>
      <c r="E76" s="54" t="s">
        <v>286</v>
      </c>
      <c r="F76" s="55">
        <v>0</v>
      </c>
    </row>
    <row r="77" ht="17.85" customHeight="1" spans="1:6">
      <c r="A77" s="54" t="s">
        <v>287</v>
      </c>
      <c r="B77" s="55">
        <v>0</v>
      </c>
      <c r="C77" s="54" t="s">
        <v>288</v>
      </c>
      <c r="D77" s="55">
        <v>1668</v>
      </c>
      <c r="E77" s="54" t="s">
        <v>274</v>
      </c>
      <c r="F77" s="55">
        <v>0</v>
      </c>
    </row>
    <row r="78" ht="17.85" customHeight="1" spans="1:6">
      <c r="A78" s="54" t="s">
        <v>289</v>
      </c>
      <c r="B78" s="55">
        <v>0</v>
      </c>
      <c r="C78" s="54" t="s">
        <v>290</v>
      </c>
      <c r="D78" s="55">
        <v>745</v>
      </c>
      <c r="E78" s="54" t="s">
        <v>291</v>
      </c>
      <c r="F78" s="55">
        <v>0</v>
      </c>
    </row>
    <row r="79" ht="17.85" customHeight="1" spans="1:6">
      <c r="A79" s="54" t="s">
        <v>292</v>
      </c>
      <c r="B79" s="55">
        <v>614</v>
      </c>
      <c r="C79" s="54" t="s">
        <v>293</v>
      </c>
      <c r="D79" s="55">
        <v>745</v>
      </c>
      <c r="E79" s="54" t="s">
        <v>294</v>
      </c>
      <c r="F79" s="55">
        <v>0</v>
      </c>
    </row>
    <row r="80" ht="17.85" customHeight="1" spans="1:6">
      <c r="A80" s="54" t="s">
        <v>295</v>
      </c>
      <c r="B80" s="55">
        <v>30</v>
      </c>
      <c r="C80" s="54" t="s">
        <v>296</v>
      </c>
      <c r="D80" s="55">
        <v>0</v>
      </c>
      <c r="E80" s="54" t="s">
        <v>297</v>
      </c>
      <c r="F80" s="55">
        <v>0</v>
      </c>
    </row>
    <row r="81" ht="17.85" customHeight="1" spans="1:6">
      <c r="A81" s="54" t="s">
        <v>298</v>
      </c>
      <c r="B81" s="55">
        <v>4</v>
      </c>
      <c r="C81" s="54" t="s">
        <v>299</v>
      </c>
      <c r="D81" s="55">
        <v>0</v>
      </c>
      <c r="E81" s="54" t="s">
        <v>300</v>
      </c>
      <c r="F81" s="55">
        <v>0</v>
      </c>
    </row>
    <row r="82" ht="17.85" customHeight="1" spans="1:6">
      <c r="A82" s="54" t="s">
        <v>301</v>
      </c>
      <c r="B82" s="55">
        <v>0</v>
      </c>
      <c r="C82" s="54" t="s">
        <v>302</v>
      </c>
      <c r="D82" s="55">
        <v>0</v>
      </c>
      <c r="E82" s="54" t="s">
        <v>303</v>
      </c>
      <c r="F82" s="55">
        <v>0</v>
      </c>
    </row>
    <row r="83" ht="17.85" customHeight="1" spans="1:6">
      <c r="A83" s="54" t="s">
        <v>304</v>
      </c>
      <c r="B83" s="55">
        <v>970</v>
      </c>
      <c r="C83" s="54" t="s">
        <v>305</v>
      </c>
      <c r="D83" s="55">
        <v>0</v>
      </c>
      <c r="E83" s="54" t="s">
        <v>306</v>
      </c>
      <c r="F83" s="55">
        <v>0</v>
      </c>
    </row>
    <row r="84" ht="17.85" customHeight="1" spans="1:6">
      <c r="A84" s="54" t="s">
        <v>307</v>
      </c>
      <c r="B84" s="55">
        <v>40</v>
      </c>
      <c r="C84" s="54" t="s">
        <v>308</v>
      </c>
      <c r="D84" s="55">
        <v>497</v>
      </c>
      <c r="E84" s="54" t="s">
        <v>309</v>
      </c>
      <c r="F84" s="55">
        <v>0</v>
      </c>
    </row>
    <row r="85" ht="17.85" customHeight="1" spans="1:6">
      <c r="A85" s="54" t="s">
        <v>310</v>
      </c>
      <c r="B85" s="55">
        <v>1</v>
      </c>
      <c r="C85" s="54" t="s">
        <v>311</v>
      </c>
      <c r="D85" s="55">
        <v>497</v>
      </c>
      <c r="E85" s="54" t="s">
        <v>312</v>
      </c>
      <c r="F85" s="55">
        <v>0</v>
      </c>
    </row>
    <row r="86" ht="17.85" customHeight="1" spans="1:6">
      <c r="A86" s="54" t="s">
        <v>313</v>
      </c>
      <c r="B86" s="55">
        <v>541</v>
      </c>
      <c r="C86" s="54" t="s">
        <v>314</v>
      </c>
      <c r="D86" s="55">
        <v>0</v>
      </c>
      <c r="E86" s="54" t="s">
        <v>315</v>
      </c>
      <c r="F86" s="55">
        <v>0</v>
      </c>
    </row>
    <row r="87" ht="17.85" customHeight="1" spans="1:6">
      <c r="A87" s="54" t="s">
        <v>316</v>
      </c>
      <c r="B87" s="55">
        <v>0</v>
      </c>
      <c r="C87" s="54" t="s">
        <v>317</v>
      </c>
      <c r="D87" s="55">
        <v>0</v>
      </c>
      <c r="E87" s="54" t="s">
        <v>318</v>
      </c>
      <c r="F87" s="55">
        <v>0</v>
      </c>
    </row>
    <row r="88" ht="17.85" customHeight="1" spans="1:6">
      <c r="A88" s="54" t="s">
        <v>319</v>
      </c>
      <c r="B88" s="55">
        <v>5</v>
      </c>
      <c r="C88" s="54" t="s">
        <v>320</v>
      </c>
      <c r="D88" s="55">
        <v>70</v>
      </c>
      <c r="E88" s="54" t="s">
        <v>321</v>
      </c>
      <c r="F88" s="55">
        <v>0</v>
      </c>
    </row>
    <row r="89" ht="17.85" customHeight="1" spans="1:6">
      <c r="A89" s="54" t="s">
        <v>322</v>
      </c>
      <c r="B89" s="55">
        <v>179</v>
      </c>
      <c r="C89" s="54" t="s">
        <v>323</v>
      </c>
      <c r="D89" s="55">
        <v>0</v>
      </c>
      <c r="E89" s="54" t="s">
        <v>324</v>
      </c>
      <c r="F89" s="55">
        <v>0</v>
      </c>
    </row>
    <row r="90" ht="17.85" customHeight="1" spans="1:6">
      <c r="A90" s="54" t="s">
        <v>325</v>
      </c>
      <c r="B90" s="55">
        <v>120</v>
      </c>
      <c r="C90" s="54" t="s">
        <v>326</v>
      </c>
      <c r="D90" s="55">
        <v>0</v>
      </c>
      <c r="E90" s="54" t="s">
        <v>274</v>
      </c>
      <c r="F90" s="55">
        <v>0</v>
      </c>
    </row>
    <row r="91" ht="17.85" customHeight="1" spans="1:6">
      <c r="A91" s="54" t="s">
        <v>327</v>
      </c>
      <c r="B91" s="55">
        <v>84</v>
      </c>
      <c r="C91" s="54" t="s">
        <v>328</v>
      </c>
      <c r="D91" s="55">
        <v>92</v>
      </c>
      <c r="E91" s="54" t="s">
        <v>329</v>
      </c>
      <c r="F91" s="55">
        <v>0</v>
      </c>
    </row>
    <row r="92" ht="17.85" customHeight="1" spans="1:6">
      <c r="A92" s="54" t="s">
        <v>330</v>
      </c>
      <c r="B92" s="55">
        <v>482</v>
      </c>
      <c r="C92" s="54" t="s">
        <v>331</v>
      </c>
      <c r="D92" s="55">
        <v>199</v>
      </c>
      <c r="E92" s="54" t="s">
        <v>332</v>
      </c>
      <c r="F92" s="55">
        <v>0</v>
      </c>
    </row>
    <row r="93" ht="17.85" customHeight="1" spans="1:6">
      <c r="A93" s="54" t="s">
        <v>333</v>
      </c>
      <c r="B93" s="55">
        <v>479</v>
      </c>
      <c r="C93" s="54" t="s">
        <v>334</v>
      </c>
      <c r="D93" s="55">
        <v>65</v>
      </c>
      <c r="E93" s="54" t="s">
        <v>335</v>
      </c>
      <c r="F93" s="55">
        <v>0</v>
      </c>
    </row>
    <row r="94" ht="17.85" customHeight="1" spans="1:6">
      <c r="A94" s="54" t="s">
        <v>336</v>
      </c>
      <c r="B94" s="55">
        <v>3</v>
      </c>
      <c r="C94" s="54" t="s">
        <v>337</v>
      </c>
      <c r="D94" s="55">
        <v>65</v>
      </c>
      <c r="E94" s="54" t="s">
        <v>274</v>
      </c>
      <c r="F94" s="55">
        <v>0</v>
      </c>
    </row>
    <row r="95" ht="17.85" customHeight="1" spans="1:6">
      <c r="A95" s="54" t="s">
        <v>338</v>
      </c>
      <c r="B95" s="55">
        <v>477</v>
      </c>
      <c r="C95" s="54" t="s">
        <v>339</v>
      </c>
      <c r="D95" s="55">
        <v>0</v>
      </c>
      <c r="E95" s="54" t="s">
        <v>340</v>
      </c>
      <c r="F95" s="55">
        <v>0</v>
      </c>
    </row>
    <row r="96" ht="17.85" customHeight="1" spans="1:6">
      <c r="A96" s="54" t="s">
        <v>341</v>
      </c>
      <c r="B96" s="55">
        <v>11</v>
      </c>
      <c r="C96" s="54" t="s">
        <v>342</v>
      </c>
      <c r="D96" s="55">
        <v>3040</v>
      </c>
      <c r="E96" s="54" t="s">
        <v>343</v>
      </c>
      <c r="F96" s="55">
        <v>0</v>
      </c>
    </row>
    <row r="97" ht="17.85" customHeight="1" spans="1:6">
      <c r="A97" s="54" t="s">
        <v>344</v>
      </c>
      <c r="B97" s="55">
        <v>7</v>
      </c>
      <c r="C97" s="54" t="s">
        <v>345</v>
      </c>
      <c r="D97" s="55">
        <v>116</v>
      </c>
      <c r="E97" s="54" t="s">
        <v>346</v>
      </c>
      <c r="F97" s="55">
        <v>0</v>
      </c>
    </row>
    <row r="98" ht="17.85" customHeight="1" spans="1:6">
      <c r="A98" s="54" t="s">
        <v>347</v>
      </c>
      <c r="B98" s="55">
        <v>242</v>
      </c>
      <c r="C98" s="54" t="s">
        <v>348</v>
      </c>
      <c r="D98" s="55">
        <v>0</v>
      </c>
      <c r="E98" s="54" t="s">
        <v>349</v>
      </c>
      <c r="F98" s="55">
        <v>0</v>
      </c>
    </row>
    <row r="99" ht="17.85" customHeight="1" spans="1:6">
      <c r="A99" s="54" t="s">
        <v>350</v>
      </c>
      <c r="B99" s="55">
        <v>0</v>
      </c>
      <c r="C99" s="54" t="s">
        <v>351</v>
      </c>
      <c r="D99" s="55">
        <v>0</v>
      </c>
      <c r="E99" s="54" t="s">
        <v>352</v>
      </c>
      <c r="F99" s="55">
        <v>0</v>
      </c>
    </row>
    <row r="100" ht="17.85" customHeight="1" spans="1:6">
      <c r="A100" s="54" t="s">
        <v>353</v>
      </c>
      <c r="B100" s="55">
        <v>192</v>
      </c>
      <c r="C100" s="54" t="s">
        <v>354</v>
      </c>
      <c r="D100" s="55">
        <v>0</v>
      </c>
      <c r="E100" s="54" t="s">
        <v>355</v>
      </c>
      <c r="F100" s="55">
        <v>0</v>
      </c>
    </row>
    <row r="101" ht="17.85" customHeight="1" spans="1:6">
      <c r="A101" s="54" t="s">
        <v>356</v>
      </c>
      <c r="B101" s="55">
        <v>15</v>
      </c>
      <c r="C101" s="54" t="s">
        <v>357</v>
      </c>
      <c r="D101" s="55">
        <v>0</v>
      </c>
      <c r="E101" s="54" t="s">
        <v>358</v>
      </c>
      <c r="F101" s="55">
        <v>0</v>
      </c>
    </row>
    <row r="102" ht="17.85" customHeight="1" spans="1:6">
      <c r="A102" s="54" t="s">
        <v>359</v>
      </c>
      <c r="B102" s="55">
        <v>0</v>
      </c>
      <c r="C102" s="54" t="s">
        <v>360</v>
      </c>
      <c r="D102" s="55">
        <v>0</v>
      </c>
      <c r="E102" s="54" t="s">
        <v>361</v>
      </c>
      <c r="F102" s="55">
        <v>704</v>
      </c>
    </row>
    <row r="103" ht="17.85" customHeight="1" spans="1:6">
      <c r="A103" s="54" t="s">
        <v>362</v>
      </c>
      <c r="B103" s="55">
        <v>10</v>
      </c>
      <c r="C103" s="54" t="s">
        <v>363</v>
      </c>
      <c r="D103" s="55">
        <v>0</v>
      </c>
      <c r="E103" s="54" t="s">
        <v>364</v>
      </c>
      <c r="F103" s="55">
        <v>704</v>
      </c>
    </row>
    <row r="104" ht="17.85" customHeight="1" spans="1:6">
      <c r="A104" s="54" t="s">
        <v>365</v>
      </c>
      <c r="B104" s="55">
        <v>8681</v>
      </c>
      <c r="C104" s="54" t="s">
        <v>366</v>
      </c>
      <c r="D104" s="55">
        <v>42</v>
      </c>
      <c r="E104" s="54" t="s">
        <v>367</v>
      </c>
      <c r="F104" s="55">
        <v>0</v>
      </c>
    </row>
    <row r="105" ht="17.85" customHeight="1" spans="1:6">
      <c r="A105" s="54" t="s">
        <v>368</v>
      </c>
      <c r="B105" s="55">
        <v>27</v>
      </c>
      <c r="C105" s="54" t="s">
        <v>369</v>
      </c>
      <c r="D105" s="55">
        <v>7</v>
      </c>
      <c r="E105" s="54" t="s">
        <v>370</v>
      </c>
      <c r="F105" s="55">
        <v>0</v>
      </c>
    </row>
    <row r="106" ht="17.85" customHeight="1" spans="1:6">
      <c r="A106" s="54" t="s">
        <v>371</v>
      </c>
      <c r="B106" s="55">
        <v>0</v>
      </c>
      <c r="C106" s="54" t="s">
        <v>372</v>
      </c>
      <c r="D106" s="55">
        <v>5</v>
      </c>
      <c r="E106" s="54" t="s">
        <v>373</v>
      </c>
      <c r="F106" s="55">
        <v>0</v>
      </c>
    </row>
    <row r="107" ht="17.85" customHeight="1" spans="1:6">
      <c r="A107" s="54" t="s">
        <v>374</v>
      </c>
      <c r="B107" s="55">
        <v>4543</v>
      </c>
      <c r="C107" s="54" t="s">
        <v>375</v>
      </c>
      <c r="D107" s="55">
        <v>9</v>
      </c>
      <c r="E107" s="54" t="s">
        <v>376</v>
      </c>
      <c r="F107" s="55">
        <v>0</v>
      </c>
    </row>
    <row r="108" ht="17.85" customHeight="1" spans="1:6">
      <c r="A108" s="54" t="s">
        <v>377</v>
      </c>
      <c r="B108" s="55">
        <v>0</v>
      </c>
      <c r="C108" s="54" t="s">
        <v>378</v>
      </c>
      <c r="D108" s="55">
        <v>53</v>
      </c>
      <c r="E108" s="54" t="s">
        <v>379</v>
      </c>
      <c r="F108" s="55">
        <v>1182</v>
      </c>
    </row>
    <row r="109" ht="17.85" customHeight="1" spans="1:6">
      <c r="A109" s="54" t="s">
        <v>380</v>
      </c>
      <c r="B109" s="55">
        <v>0</v>
      </c>
      <c r="C109" s="54" t="s">
        <v>381</v>
      </c>
      <c r="D109" s="55">
        <v>0</v>
      </c>
      <c r="E109" s="54" t="s">
        <v>382</v>
      </c>
      <c r="F109" s="55">
        <v>0</v>
      </c>
    </row>
    <row r="110" ht="17.85" customHeight="1" spans="1:6">
      <c r="A110" s="54" t="s">
        <v>383</v>
      </c>
      <c r="B110" s="55">
        <v>1521</v>
      </c>
      <c r="C110" s="54" t="s">
        <v>384</v>
      </c>
      <c r="D110" s="55">
        <v>0</v>
      </c>
      <c r="E110" s="54" t="s">
        <v>385</v>
      </c>
      <c r="F110" s="55">
        <v>2</v>
      </c>
    </row>
    <row r="111" ht="17.85" customHeight="1" spans="1:6">
      <c r="A111" s="54" t="s">
        <v>386</v>
      </c>
      <c r="B111" s="55">
        <v>2584</v>
      </c>
      <c r="C111" s="54" t="s">
        <v>387</v>
      </c>
      <c r="D111" s="55">
        <v>0</v>
      </c>
      <c r="E111" s="54" t="s">
        <v>388</v>
      </c>
      <c r="F111" s="55">
        <v>1180</v>
      </c>
    </row>
    <row r="112" ht="17.85" customHeight="1" spans="1:6">
      <c r="A112" s="54" t="s">
        <v>389</v>
      </c>
      <c r="B112" s="55">
        <v>6</v>
      </c>
      <c r="C112" s="54" t="s">
        <v>390</v>
      </c>
      <c r="D112" s="55">
        <v>0</v>
      </c>
      <c r="E112" s="54" t="s">
        <v>391</v>
      </c>
      <c r="F112" s="55">
        <v>0</v>
      </c>
    </row>
    <row r="113" ht="17.85" customHeight="1" spans="1:6">
      <c r="A113" s="54" t="s">
        <v>392</v>
      </c>
      <c r="B113" s="55">
        <v>508</v>
      </c>
      <c r="C113" s="54" t="s">
        <v>393</v>
      </c>
      <c r="D113" s="55">
        <v>0</v>
      </c>
      <c r="E113" s="54" t="s">
        <v>394</v>
      </c>
      <c r="F113" s="55">
        <v>0</v>
      </c>
    </row>
    <row r="114" ht="17.85" customHeight="1" spans="1:6">
      <c r="A114" s="54" t="s">
        <v>395</v>
      </c>
      <c r="B114" s="55">
        <v>508</v>
      </c>
      <c r="C114" s="54" t="s">
        <v>396</v>
      </c>
      <c r="D114" s="55">
        <v>0</v>
      </c>
      <c r="E114" s="54" t="s">
        <v>397</v>
      </c>
      <c r="F114" s="55">
        <v>0</v>
      </c>
    </row>
    <row r="115" ht="17.85" customHeight="1" spans="1:6">
      <c r="A115" s="54" t="s">
        <v>398</v>
      </c>
      <c r="B115" s="55">
        <v>0</v>
      </c>
      <c r="C115" s="54" t="s">
        <v>399</v>
      </c>
      <c r="D115" s="55">
        <v>0</v>
      </c>
      <c r="E115" s="54" t="s">
        <v>400</v>
      </c>
      <c r="F115" s="55">
        <v>0</v>
      </c>
    </row>
    <row r="116" ht="17.85" customHeight="1" spans="1:6">
      <c r="A116" s="54" t="s">
        <v>401</v>
      </c>
      <c r="B116" s="55">
        <v>5513</v>
      </c>
      <c r="C116" s="54" t="s">
        <v>402</v>
      </c>
      <c r="D116" s="55">
        <v>0</v>
      </c>
      <c r="E116" s="54" t="s">
        <v>403</v>
      </c>
      <c r="F116" s="55">
        <v>0</v>
      </c>
    </row>
    <row r="117" ht="17.85" customHeight="1" spans="1:6">
      <c r="A117" s="54" t="s">
        <v>404</v>
      </c>
      <c r="B117" s="55">
        <v>0</v>
      </c>
      <c r="C117" s="54" t="s">
        <v>405</v>
      </c>
      <c r="D117" s="55">
        <v>0</v>
      </c>
      <c r="E117" s="54" t="s">
        <v>406</v>
      </c>
      <c r="F117" s="55">
        <v>0</v>
      </c>
    </row>
    <row r="118" ht="17.85" customHeight="1" spans="1:6">
      <c r="A118" s="54" t="s">
        <v>407</v>
      </c>
      <c r="B118" s="55">
        <v>0</v>
      </c>
      <c r="C118" s="54" t="s">
        <v>408</v>
      </c>
      <c r="D118" s="55">
        <v>0</v>
      </c>
      <c r="E118" s="54" t="s">
        <v>409</v>
      </c>
      <c r="F118" s="55">
        <v>0</v>
      </c>
    </row>
    <row r="119" ht="17.85" customHeight="1" spans="1:6">
      <c r="A119" s="54" t="s">
        <v>410</v>
      </c>
      <c r="B119" s="55">
        <v>0</v>
      </c>
      <c r="C119" s="54" t="s">
        <v>411</v>
      </c>
      <c r="D119" s="55">
        <v>0</v>
      </c>
      <c r="E119" s="54" t="s">
        <v>412</v>
      </c>
      <c r="F119" s="55">
        <v>0</v>
      </c>
    </row>
    <row r="120" ht="17.85" customHeight="1" spans="1:6">
      <c r="A120" s="54" t="s">
        <v>413</v>
      </c>
      <c r="B120" s="55">
        <v>0</v>
      </c>
      <c r="C120" s="54" t="s">
        <v>414</v>
      </c>
      <c r="D120" s="55">
        <v>0</v>
      </c>
      <c r="E120" s="54" t="s">
        <v>415</v>
      </c>
      <c r="F120" s="55">
        <v>0</v>
      </c>
    </row>
    <row r="121" ht="17.85" customHeight="1" spans="1:6">
      <c r="A121" s="54" t="s">
        <v>416</v>
      </c>
      <c r="B121" s="55">
        <v>0</v>
      </c>
      <c r="C121" s="54" t="s">
        <v>417</v>
      </c>
      <c r="D121" s="55">
        <v>18</v>
      </c>
      <c r="E121" s="54" t="s">
        <v>418</v>
      </c>
      <c r="F121" s="55">
        <v>0</v>
      </c>
    </row>
    <row r="122" ht="17.85" customHeight="1" spans="1:6">
      <c r="A122" s="54" t="s">
        <v>419</v>
      </c>
      <c r="B122" s="55">
        <v>233</v>
      </c>
      <c r="C122" s="54" t="s">
        <v>420</v>
      </c>
      <c r="D122" s="55">
        <v>18</v>
      </c>
      <c r="E122" s="54" t="s">
        <v>421</v>
      </c>
      <c r="F122" s="55">
        <v>0</v>
      </c>
    </row>
    <row r="123" ht="17.85" customHeight="1" spans="1:6">
      <c r="A123" s="54" t="s">
        <v>422</v>
      </c>
      <c r="B123" s="55">
        <v>0</v>
      </c>
      <c r="C123" s="54" t="s">
        <v>423</v>
      </c>
      <c r="D123" s="55">
        <v>0</v>
      </c>
      <c r="E123" s="54" t="s">
        <v>424</v>
      </c>
      <c r="F123" s="55">
        <v>0</v>
      </c>
    </row>
    <row r="124" ht="17.85" customHeight="1" spans="1:6">
      <c r="A124" s="54" t="s">
        <v>425</v>
      </c>
      <c r="B124" s="55">
        <v>0</v>
      </c>
      <c r="C124" s="54" t="s">
        <v>426</v>
      </c>
      <c r="D124" s="55">
        <v>0</v>
      </c>
      <c r="E124" s="54" t="s">
        <v>427</v>
      </c>
      <c r="F124" s="55">
        <v>0</v>
      </c>
    </row>
    <row r="125" ht="17.85" customHeight="1" spans="1:6">
      <c r="A125" s="54" t="s">
        <v>428</v>
      </c>
      <c r="B125" s="55">
        <v>96</v>
      </c>
      <c r="C125" s="54" t="s">
        <v>429</v>
      </c>
      <c r="D125" s="55">
        <v>0</v>
      </c>
      <c r="E125" s="54" t="s">
        <v>430</v>
      </c>
      <c r="F125" s="55">
        <v>0</v>
      </c>
    </row>
    <row r="126" ht="17.85" customHeight="1" spans="1:6">
      <c r="A126" s="54" t="s">
        <v>431</v>
      </c>
      <c r="B126" s="55">
        <v>137</v>
      </c>
      <c r="C126" s="54" t="s">
        <v>432</v>
      </c>
      <c r="D126" s="55">
        <v>0</v>
      </c>
      <c r="E126" s="54" t="s">
        <v>433</v>
      </c>
      <c r="F126" s="55">
        <v>0</v>
      </c>
    </row>
    <row r="127" ht="17.85" customHeight="1" spans="1:6">
      <c r="A127" s="54" t="s">
        <v>434</v>
      </c>
      <c r="B127" s="55">
        <v>0</v>
      </c>
      <c r="C127" s="54" t="s">
        <v>435</v>
      </c>
      <c r="D127" s="55">
        <v>0</v>
      </c>
      <c r="E127" s="54" t="s">
        <v>436</v>
      </c>
      <c r="F127" s="55">
        <v>0</v>
      </c>
    </row>
    <row r="128" ht="17.85" customHeight="1" spans="1:6">
      <c r="A128" s="54" t="s">
        <v>437</v>
      </c>
      <c r="B128" s="55">
        <v>300</v>
      </c>
      <c r="C128" s="54" t="s">
        <v>438</v>
      </c>
      <c r="D128" s="55">
        <v>0</v>
      </c>
      <c r="E128" s="54" t="s">
        <v>439</v>
      </c>
      <c r="F128" s="55">
        <v>3700</v>
      </c>
    </row>
    <row r="129" ht="17.85" customHeight="1" spans="1:6">
      <c r="A129" s="54" t="s">
        <v>440</v>
      </c>
      <c r="B129" s="55">
        <v>36</v>
      </c>
      <c r="C129" s="54" t="s">
        <v>441</v>
      </c>
      <c r="D129" s="55">
        <v>0</v>
      </c>
      <c r="E129" s="54" t="s">
        <v>442</v>
      </c>
      <c r="F129" s="55">
        <v>0</v>
      </c>
    </row>
    <row r="130" ht="17.85" customHeight="1" spans="1:6">
      <c r="A130" s="54" t="s">
        <v>274</v>
      </c>
      <c r="B130" s="55">
        <v>0</v>
      </c>
      <c r="C130" s="54" t="s">
        <v>443</v>
      </c>
      <c r="D130" s="55">
        <v>0</v>
      </c>
      <c r="E130" s="54" t="s">
        <v>444</v>
      </c>
      <c r="F130" s="55">
        <v>0</v>
      </c>
    </row>
    <row r="131" ht="17.85" customHeight="1" spans="1:6">
      <c r="A131" s="54" t="s">
        <v>445</v>
      </c>
      <c r="B131" s="55">
        <v>264</v>
      </c>
      <c r="C131" s="54" t="s">
        <v>446</v>
      </c>
      <c r="D131" s="55">
        <v>0</v>
      </c>
      <c r="E131" s="54" t="s">
        <v>447</v>
      </c>
      <c r="F131" s="55">
        <v>0</v>
      </c>
    </row>
    <row r="132" ht="17.85" customHeight="1" spans="1:6">
      <c r="A132" s="54" t="s">
        <v>448</v>
      </c>
      <c r="B132" s="55">
        <v>0</v>
      </c>
      <c r="C132" s="54" t="s">
        <v>449</v>
      </c>
      <c r="D132" s="55">
        <v>0</v>
      </c>
      <c r="E132" s="54" t="s">
        <v>450</v>
      </c>
      <c r="F132" s="55">
        <v>0</v>
      </c>
    </row>
    <row r="133" ht="17.85" customHeight="1" spans="1:6">
      <c r="A133" s="54" t="s">
        <v>451</v>
      </c>
      <c r="B133" s="55">
        <v>0</v>
      </c>
      <c r="C133" s="54" t="s">
        <v>452</v>
      </c>
      <c r="D133" s="55">
        <v>0</v>
      </c>
      <c r="E133" s="54" t="s">
        <v>453</v>
      </c>
      <c r="F133" s="55">
        <v>0</v>
      </c>
    </row>
    <row r="134" ht="17.85" customHeight="1" spans="1:6">
      <c r="A134" s="54" t="s">
        <v>454</v>
      </c>
      <c r="B134" s="55">
        <v>0</v>
      </c>
      <c r="C134" s="54" t="s">
        <v>455</v>
      </c>
      <c r="D134" s="55">
        <v>0</v>
      </c>
      <c r="E134" s="54" t="s">
        <v>456</v>
      </c>
      <c r="F134" s="55">
        <v>0</v>
      </c>
    </row>
    <row r="135" ht="17.85" customHeight="1" spans="1:6">
      <c r="A135" s="54" t="s">
        <v>457</v>
      </c>
      <c r="B135" s="55">
        <v>0</v>
      </c>
      <c r="C135" s="54" t="s">
        <v>458</v>
      </c>
      <c r="D135" s="55">
        <v>0</v>
      </c>
      <c r="E135" s="54" t="s">
        <v>459</v>
      </c>
      <c r="F135" s="55">
        <v>0</v>
      </c>
    </row>
    <row r="136" ht="17.85" customHeight="1" spans="1:6">
      <c r="A136" s="54" t="s">
        <v>460</v>
      </c>
      <c r="B136" s="55">
        <v>0</v>
      </c>
      <c r="C136" s="54" t="s">
        <v>461</v>
      </c>
      <c r="D136" s="55">
        <v>0</v>
      </c>
      <c r="E136" s="54" t="s">
        <v>462</v>
      </c>
      <c r="F136" s="55">
        <v>0</v>
      </c>
    </row>
    <row r="137" ht="17" customHeight="1" spans="1:6">
      <c r="A137" s="54" t="s">
        <v>274</v>
      </c>
      <c r="B137" s="55">
        <v>0</v>
      </c>
      <c r="C137" s="54" t="s">
        <v>463</v>
      </c>
      <c r="D137" s="55">
        <v>0</v>
      </c>
      <c r="E137" s="54" t="s">
        <v>464</v>
      </c>
      <c r="F137" s="55">
        <v>114</v>
      </c>
    </row>
    <row r="138" ht="17" customHeight="1" spans="1:6">
      <c r="A138" s="54" t="s">
        <v>465</v>
      </c>
      <c r="B138" s="55">
        <v>0</v>
      </c>
      <c r="C138" s="54" t="s">
        <v>274</v>
      </c>
      <c r="D138" s="55">
        <v>0</v>
      </c>
      <c r="E138" s="54" t="s">
        <v>466</v>
      </c>
      <c r="F138" s="55">
        <v>51</v>
      </c>
    </row>
    <row r="139" ht="17.85" customHeight="1" spans="1:6">
      <c r="A139" s="54" t="s">
        <v>467</v>
      </c>
      <c r="B139" s="55">
        <v>0</v>
      </c>
      <c r="C139" s="54" t="s">
        <v>468</v>
      </c>
      <c r="D139" s="55">
        <v>0</v>
      </c>
      <c r="E139" s="54" t="s">
        <v>469</v>
      </c>
      <c r="F139" s="55">
        <v>0</v>
      </c>
    </row>
    <row r="140" ht="17.85" customHeight="1" spans="1:6">
      <c r="A140" s="54" t="s">
        <v>470</v>
      </c>
      <c r="B140" s="55">
        <v>0</v>
      </c>
      <c r="C140" s="54" t="s">
        <v>471</v>
      </c>
      <c r="D140" s="55">
        <v>41</v>
      </c>
      <c r="E140" s="54" t="s">
        <v>472</v>
      </c>
      <c r="F140" s="55">
        <v>0</v>
      </c>
    </row>
    <row r="141" ht="17.85" customHeight="1" spans="1:6">
      <c r="A141" s="54" t="s">
        <v>274</v>
      </c>
      <c r="B141" s="55">
        <v>0</v>
      </c>
      <c r="C141" s="54" t="s">
        <v>473</v>
      </c>
      <c r="D141" s="55">
        <v>41</v>
      </c>
      <c r="E141" s="54" t="s">
        <v>474</v>
      </c>
      <c r="F141" s="55">
        <v>63</v>
      </c>
    </row>
    <row r="142" ht="17.85" customHeight="1" spans="1:6">
      <c r="A142" s="54" t="s">
        <v>475</v>
      </c>
      <c r="B142" s="55">
        <v>0</v>
      </c>
      <c r="C142" s="54" t="s">
        <v>476</v>
      </c>
      <c r="D142" s="55">
        <v>2932</v>
      </c>
      <c r="E142" s="54" t="s">
        <v>477</v>
      </c>
      <c r="F142" s="55">
        <v>69</v>
      </c>
    </row>
    <row r="143" ht="17.85" customHeight="1" spans="1:6">
      <c r="A143" s="54" t="s">
        <v>478</v>
      </c>
      <c r="B143" s="55">
        <v>0</v>
      </c>
      <c r="C143" s="54" t="s">
        <v>479</v>
      </c>
      <c r="D143" s="55">
        <v>2932</v>
      </c>
      <c r="E143" s="54" t="s">
        <v>480</v>
      </c>
      <c r="F143" s="55">
        <v>0</v>
      </c>
    </row>
    <row r="144" ht="17.85" customHeight="1" spans="1:6">
      <c r="A144" s="54" t="s">
        <v>274</v>
      </c>
      <c r="B144" s="55">
        <v>0</v>
      </c>
      <c r="C144" s="54" t="s">
        <v>481</v>
      </c>
      <c r="D144" s="55">
        <v>343</v>
      </c>
      <c r="E144" s="54" t="s">
        <v>482</v>
      </c>
      <c r="F144" s="55">
        <v>18</v>
      </c>
    </row>
    <row r="145" ht="17.85" customHeight="1" spans="1:6">
      <c r="A145" s="54" t="s">
        <v>483</v>
      </c>
      <c r="B145" s="55">
        <v>0</v>
      </c>
      <c r="C145" s="54" t="s">
        <v>484</v>
      </c>
      <c r="D145" s="55">
        <v>0</v>
      </c>
      <c r="E145" s="54" t="s">
        <v>485</v>
      </c>
      <c r="F145" s="55">
        <v>0</v>
      </c>
    </row>
    <row r="146" ht="17.85" customHeight="1" spans="1:6">
      <c r="A146" s="54" t="s">
        <v>486</v>
      </c>
      <c r="B146" s="55">
        <v>0</v>
      </c>
      <c r="C146" s="54" t="s">
        <v>487</v>
      </c>
      <c r="D146" s="55">
        <v>0</v>
      </c>
      <c r="E146" s="54" t="s">
        <v>488</v>
      </c>
      <c r="F146" s="55">
        <v>0</v>
      </c>
    </row>
    <row r="147" ht="17.85" customHeight="1" spans="1:6">
      <c r="A147" s="54" t="s">
        <v>489</v>
      </c>
      <c r="B147" s="55">
        <v>0</v>
      </c>
      <c r="C147" s="54" t="s">
        <v>490</v>
      </c>
      <c r="D147" s="55">
        <v>0</v>
      </c>
      <c r="E147" s="54" t="s">
        <v>491</v>
      </c>
      <c r="F147" s="55">
        <v>51</v>
      </c>
    </row>
    <row r="148" ht="17.85" customHeight="1" spans="1:6">
      <c r="A148" s="54" t="s">
        <v>492</v>
      </c>
      <c r="B148" s="55">
        <v>0</v>
      </c>
      <c r="C148" s="54" t="s">
        <v>493</v>
      </c>
      <c r="D148" s="55">
        <v>0</v>
      </c>
      <c r="E148" s="54" t="s">
        <v>494</v>
      </c>
      <c r="F148" s="55">
        <v>0</v>
      </c>
    </row>
    <row r="149" ht="17.85" customHeight="1" spans="1:6">
      <c r="A149" s="54" t="s">
        <v>495</v>
      </c>
      <c r="B149" s="55">
        <v>0</v>
      </c>
      <c r="C149" s="54" t="s">
        <v>496</v>
      </c>
      <c r="D149" s="55">
        <v>56</v>
      </c>
      <c r="E149" s="54" t="s">
        <v>497</v>
      </c>
      <c r="F149" s="55">
        <v>0</v>
      </c>
    </row>
    <row r="150" ht="17.85" customHeight="1" spans="1:6">
      <c r="A150" s="54" t="s">
        <v>498</v>
      </c>
      <c r="B150" s="55">
        <v>0</v>
      </c>
      <c r="C150" s="54" t="s">
        <v>499</v>
      </c>
      <c r="D150" s="55">
        <v>6</v>
      </c>
      <c r="E150" s="54" t="s">
        <v>500</v>
      </c>
      <c r="F150" s="55">
        <v>0</v>
      </c>
    </row>
    <row r="151" ht="17.85" customHeight="1" spans="1:6">
      <c r="A151" s="54" t="s">
        <v>501</v>
      </c>
      <c r="B151" s="55">
        <v>0</v>
      </c>
      <c r="C151" s="54" t="s">
        <v>502</v>
      </c>
      <c r="D151" s="55">
        <v>0</v>
      </c>
      <c r="E151" s="54" t="s">
        <v>503</v>
      </c>
      <c r="F151" s="55">
        <v>0</v>
      </c>
    </row>
    <row r="152" ht="17.85" customHeight="1" spans="1:6">
      <c r="A152" s="54" t="s">
        <v>504</v>
      </c>
      <c r="B152" s="55">
        <v>0</v>
      </c>
      <c r="C152" s="54" t="s">
        <v>505</v>
      </c>
      <c r="D152" s="55">
        <v>0</v>
      </c>
      <c r="E152" s="54" t="s">
        <v>506</v>
      </c>
      <c r="F152" s="55">
        <v>1</v>
      </c>
    </row>
    <row r="153" ht="17.85" customHeight="1" spans="1:6">
      <c r="A153" s="54" t="s">
        <v>507</v>
      </c>
      <c r="B153" s="55">
        <v>0</v>
      </c>
      <c r="C153" s="54" t="s">
        <v>508</v>
      </c>
      <c r="D153" s="55">
        <v>0</v>
      </c>
      <c r="E153" s="54" t="s">
        <v>509</v>
      </c>
      <c r="F153" s="55">
        <v>0</v>
      </c>
    </row>
    <row r="154" ht="17.85" customHeight="1" spans="1:6">
      <c r="A154" s="54" t="s">
        <v>510</v>
      </c>
      <c r="B154" s="55">
        <v>0</v>
      </c>
      <c r="C154" s="54" t="s">
        <v>511</v>
      </c>
      <c r="D154" s="55">
        <v>574</v>
      </c>
      <c r="E154" s="54" t="s">
        <v>512</v>
      </c>
      <c r="F154" s="55">
        <v>0</v>
      </c>
    </row>
    <row r="155" ht="17" customHeight="1" spans="1:6">
      <c r="A155" s="54" t="s">
        <v>513</v>
      </c>
      <c r="B155" s="55">
        <v>0</v>
      </c>
      <c r="C155" s="54" t="s">
        <v>514</v>
      </c>
      <c r="D155" s="55">
        <v>0</v>
      </c>
      <c r="E155" s="54" t="s">
        <v>515</v>
      </c>
      <c r="F155" s="55">
        <v>0</v>
      </c>
    </row>
    <row r="156" ht="17.85" customHeight="1" spans="1:6">
      <c r="A156" s="54" t="s">
        <v>516</v>
      </c>
      <c r="B156" s="55">
        <v>0</v>
      </c>
      <c r="C156" s="54" t="s">
        <v>517</v>
      </c>
      <c r="D156" s="55">
        <v>334</v>
      </c>
      <c r="E156" s="54" t="s">
        <v>518</v>
      </c>
      <c r="F156" s="55">
        <v>1</v>
      </c>
    </row>
    <row r="157" ht="17.85" customHeight="1" spans="1:6">
      <c r="A157" s="54" t="s">
        <v>519</v>
      </c>
      <c r="B157" s="55">
        <v>42</v>
      </c>
      <c r="C157" s="54" t="s">
        <v>520</v>
      </c>
      <c r="D157" s="55">
        <v>3</v>
      </c>
      <c r="E157" s="54" t="s">
        <v>521</v>
      </c>
      <c r="F157" s="55">
        <v>0</v>
      </c>
    </row>
    <row r="158" ht="17.85" customHeight="1" spans="1:6">
      <c r="A158" s="54" t="s">
        <v>274</v>
      </c>
      <c r="B158" s="55">
        <v>0</v>
      </c>
      <c r="C158" s="54" t="s">
        <v>522</v>
      </c>
      <c r="D158" s="55">
        <v>0</v>
      </c>
      <c r="E158" s="54" t="s">
        <v>523</v>
      </c>
      <c r="F158" s="55">
        <v>0</v>
      </c>
    </row>
    <row r="159" ht="17.85" customHeight="1" spans="1:6">
      <c r="A159" s="54" t="s">
        <v>524</v>
      </c>
      <c r="B159" s="55">
        <v>42</v>
      </c>
      <c r="C159" s="54" t="s">
        <v>525</v>
      </c>
      <c r="D159" s="55">
        <v>0</v>
      </c>
      <c r="E159" s="54" t="s">
        <v>526</v>
      </c>
      <c r="F159" s="55">
        <v>0</v>
      </c>
    </row>
    <row r="160" ht="17.85" customHeight="1" spans="1:6">
      <c r="A160" s="54" t="s">
        <v>527</v>
      </c>
      <c r="B160" s="55">
        <v>0</v>
      </c>
      <c r="C160" s="54" t="s">
        <v>528</v>
      </c>
      <c r="D160" s="55">
        <v>26</v>
      </c>
      <c r="E160" s="54" t="s">
        <v>529</v>
      </c>
      <c r="F160" s="55">
        <v>49</v>
      </c>
    </row>
    <row r="161" ht="17.85" customHeight="1" spans="1:6">
      <c r="A161" s="54" t="s">
        <v>530</v>
      </c>
      <c r="B161" s="55">
        <v>404</v>
      </c>
      <c r="C161" s="54" t="s">
        <v>531</v>
      </c>
      <c r="D161" s="55">
        <v>0</v>
      </c>
      <c r="E161" s="54" t="s">
        <v>532</v>
      </c>
      <c r="F161" s="55">
        <v>0</v>
      </c>
    </row>
    <row r="162" ht="17.85" customHeight="1" spans="1:6">
      <c r="A162" s="54" t="s">
        <v>533</v>
      </c>
      <c r="B162" s="55">
        <v>0</v>
      </c>
      <c r="C162" s="54" t="s">
        <v>534</v>
      </c>
      <c r="D162" s="55">
        <v>0</v>
      </c>
      <c r="E162" s="54" t="s">
        <v>535</v>
      </c>
      <c r="F162" s="55">
        <v>49</v>
      </c>
    </row>
    <row r="163" ht="17.85" customHeight="1" spans="1:6">
      <c r="A163" s="54" t="s">
        <v>536</v>
      </c>
      <c r="B163" s="55">
        <v>0</v>
      </c>
      <c r="C163" s="54" t="s">
        <v>537</v>
      </c>
      <c r="D163" s="55">
        <v>0</v>
      </c>
      <c r="E163" s="54" t="s">
        <v>538</v>
      </c>
      <c r="F163" s="55">
        <v>0</v>
      </c>
    </row>
    <row r="164" ht="17.85" customHeight="1" spans="1:6">
      <c r="A164" s="54" t="s">
        <v>274</v>
      </c>
      <c r="B164" s="55">
        <v>0</v>
      </c>
      <c r="C164" s="54" t="s">
        <v>539</v>
      </c>
      <c r="D164" s="55">
        <v>1590</v>
      </c>
      <c r="E164" s="54" t="s">
        <v>540</v>
      </c>
      <c r="F164" s="55">
        <v>0</v>
      </c>
    </row>
    <row r="165" ht="17.85" customHeight="1" spans="1:6">
      <c r="A165" s="54" t="s">
        <v>541</v>
      </c>
      <c r="B165" s="55">
        <v>0</v>
      </c>
      <c r="C165" s="54" t="s">
        <v>542</v>
      </c>
      <c r="D165" s="55">
        <v>0</v>
      </c>
      <c r="E165" s="54" t="s">
        <v>543</v>
      </c>
      <c r="F165" s="55">
        <v>0</v>
      </c>
    </row>
    <row r="166" ht="17.85" customHeight="1" spans="1:6">
      <c r="A166" s="54" t="s">
        <v>544</v>
      </c>
      <c r="B166" s="55">
        <v>0</v>
      </c>
      <c r="C166" s="54" t="s">
        <v>545</v>
      </c>
      <c r="D166" s="55">
        <v>0</v>
      </c>
      <c r="E166" s="54" t="s">
        <v>546</v>
      </c>
      <c r="F166" s="55">
        <v>0</v>
      </c>
    </row>
    <row r="167" ht="17.85" customHeight="1" spans="1:6">
      <c r="A167" s="54" t="s">
        <v>547</v>
      </c>
      <c r="B167" s="55">
        <v>25</v>
      </c>
      <c r="C167" s="54" t="s">
        <v>548</v>
      </c>
      <c r="D167" s="55">
        <v>0</v>
      </c>
      <c r="E167" s="54" t="s">
        <v>549</v>
      </c>
      <c r="F167" s="55">
        <v>3467</v>
      </c>
    </row>
    <row r="168" ht="17" customHeight="1" spans="1:6">
      <c r="A168" s="54" t="s">
        <v>550</v>
      </c>
      <c r="B168" s="55">
        <v>0</v>
      </c>
      <c r="C168" s="54" t="s">
        <v>551</v>
      </c>
      <c r="D168" s="55">
        <v>0</v>
      </c>
      <c r="E168" s="54" t="s">
        <v>552</v>
      </c>
      <c r="F168" s="55">
        <v>70</v>
      </c>
    </row>
    <row r="169" ht="17.85" customHeight="1" spans="1:6">
      <c r="A169" s="54" t="s">
        <v>553</v>
      </c>
      <c r="B169" s="55">
        <v>379</v>
      </c>
      <c r="C169" s="54" t="s">
        <v>554</v>
      </c>
      <c r="D169" s="55">
        <v>0</v>
      </c>
      <c r="E169" s="54" t="s">
        <v>555</v>
      </c>
      <c r="F169" s="55">
        <v>0</v>
      </c>
    </row>
    <row r="170" ht="17.85" customHeight="1" spans="1:6">
      <c r="A170" s="54" t="s">
        <v>556</v>
      </c>
      <c r="B170" s="55">
        <v>0</v>
      </c>
      <c r="C170" s="54" t="s">
        <v>557</v>
      </c>
      <c r="D170" s="55">
        <v>0</v>
      </c>
      <c r="E170" s="54" t="s">
        <v>558</v>
      </c>
      <c r="F170" s="55">
        <v>70</v>
      </c>
    </row>
    <row r="171" ht="17.85" customHeight="1" spans="1:6">
      <c r="A171" s="54" t="s">
        <v>559</v>
      </c>
      <c r="B171" s="55">
        <v>0</v>
      </c>
      <c r="C171" s="54" t="s">
        <v>560</v>
      </c>
      <c r="D171" s="55">
        <v>0</v>
      </c>
      <c r="E171" s="54" t="s">
        <v>561</v>
      </c>
      <c r="F171" s="55">
        <v>317</v>
      </c>
    </row>
    <row r="172" ht="17.85" customHeight="1" spans="1:6">
      <c r="A172" s="113" t="s">
        <v>562</v>
      </c>
      <c r="B172" s="127">
        <v>0</v>
      </c>
      <c r="C172" s="113" t="s">
        <v>563</v>
      </c>
      <c r="D172" s="127">
        <v>0</v>
      </c>
      <c r="E172" s="113" t="s">
        <v>564</v>
      </c>
      <c r="F172" s="127">
        <v>0</v>
      </c>
    </row>
    <row r="173" ht="17.85" customHeight="1" spans="1:6">
      <c r="A173" s="162" t="s">
        <v>565</v>
      </c>
      <c r="B173" s="129">
        <v>0</v>
      </c>
      <c r="C173" s="162"/>
      <c r="D173" s="129"/>
      <c r="E173" s="162"/>
      <c r="F173" s="127"/>
    </row>
    <row r="174" ht="17.85" customHeight="1" spans="1:6">
      <c r="A174" s="162" t="s">
        <v>566</v>
      </c>
      <c r="B174" s="129">
        <v>317</v>
      </c>
      <c r="C174" s="162"/>
      <c r="D174" s="129"/>
      <c r="E174" s="162"/>
      <c r="F174" s="127"/>
    </row>
    <row r="175" ht="17.85" customHeight="1" spans="1:6">
      <c r="A175" s="162" t="s">
        <v>567</v>
      </c>
      <c r="B175" s="129">
        <v>0</v>
      </c>
      <c r="C175" s="162"/>
      <c r="D175" s="129"/>
      <c r="E175" s="162"/>
      <c r="F175" s="127"/>
    </row>
    <row r="176" ht="17.85" customHeight="1" spans="1:6">
      <c r="A176" s="162" t="s">
        <v>568</v>
      </c>
      <c r="B176" s="129">
        <v>0</v>
      </c>
      <c r="C176" s="162"/>
      <c r="D176" s="129"/>
      <c r="E176" s="162"/>
      <c r="F176" s="127"/>
    </row>
    <row r="177" ht="17.85" customHeight="1" spans="1:6">
      <c r="A177" s="162" t="s">
        <v>569</v>
      </c>
      <c r="B177" s="129">
        <v>287</v>
      </c>
      <c r="C177" s="162"/>
      <c r="D177" s="129"/>
      <c r="E177" s="162"/>
      <c r="F177" s="127"/>
    </row>
    <row r="178" ht="17.85" customHeight="1" spans="1:6">
      <c r="A178" s="162" t="s">
        <v>570</v>
      </c>
      <c r="B178" s="129">
        <v>0</v>
      </c>
      <c r="C178" s="162"/>
      <c r="D178" s="129"/>
      <c r="E178" s="162"/>
      <c r="F178" s="127"/>
    </row>
    <row r="179" ht="17.85" customHeight="1" spans="1:6">
      <c r="A179" s="162" t="s">
        <v>571</v>
      </c>
      <c r="B179" s="129">
        <v>0</v>
      </c>
      <c r="C179" s="162"/>
      <c r="D179" s="129"/>
      <c r="E179" s="162"/>
      <c r="F179" s="127"/>
    </row>
    <row r="180" ht="17.85" customHeight="1" spans="1:6">
      <c r="A180" s="162" t="s">
        <v>572</v>
      </c>
      <c r="B180" s="129">
        <v>0</v>
      </c>
      <c r="C180" s="162"/>
      <c r="D180" s="129"/>
      <c r="E180" s="162"/>
      <c r="F180" s="127"/>
    </row>
    <row r="181" ht="17" customHeight="1" spans="1:6">
      <c r="A181" s="162" t="s">
        <v>573</v>
      </c>
      <c r="B181" s="129">
        <v>0</v>
      </c>
      <c r="C181" s="162"/>
      <c r="D181" s="129"/>
      <c r="E181" s="162"/>
      <c r="F181" s="127"/>
    </row>
    <row r="182" ht="17.85" customHeight="1" spans="1:6">
      <c r="A182" s="162" t="s">
        <v>574</v>
      </c>
      <c r="B182" s="129">
        <v>0</v>
      </c>
      <c r="C182" s="162"/>
      <c r="D182" s="129"/>
      <c r="E182" s="162"/>
      <c r="F182" s="127"/>
    </row>
    <row r="183" ht="17" customHeight="1" spans="1:6">
      <c r="A183" s="162" t="s">
        <v>575</v>
      </c>
      <c r="B183" s="129">
        <v>0</v>
      </c>
      <c r="C183" s="162"/>
      <c r="D183" s="129"/>
      <c r="E183" s="162"/>
      <c r="F183" s="127"/>
    </row>
    <row r="184" ht="17.85" customHeight="1" spans="1:6">
      <c r="A184" s="162" t="s">
        <v>576</v>
      </c>
      <c r="B184" s="129">
        <v>287</v>
      </c>
      <c r="C184" s="162"/>
      <c r="D184" s="129"/>
      <c r="E184" s="162"/>
      <c r="F184" s="127"/>
    </row>
    <row r="185" ht="17.85" customHeight="1" spans="1:6">
      <c r="A185" s="159"/>
      <c r="B185" s="65"/>
      <c r="C185" s="159"/>
      <c r="D185" s="65"/>
      <c r="E185" s="133" t="s">
        <v>83</v>
      </c>
      <c r="F185" s="55">
        <v>44821</v>
      </c>
    </row>
    <row r="186" ht="17" customHeight="1"/>
  </sheetData>
  <mergeCells count="3">
    <mergeCell ref="A1:F1"/>
    <mergeCell ref="A2:F2"/>
    <mergeCell ref="A3:F3"/>
  </mergeCells>
  <printOptions gridLines="1"/>
  <pageMargins left="0.75" right="0.75" top="1" bottom="1" header="0.5" footer="0.5"/>
  <headerFooter alignWithMargins="0" scaleWithDoc="0">
    <oddHeader>&amp;C&amp;A</oddHeader>
    <oddFooter>&amp;C页(&amp;P)</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6"/>
  <sheetViews>
    <sheetView zoomScale="55" zoomScaleNormal="55" zoomScaleSheetLayoutView="60" workbookViewId="0">
      <selection activeCell="A447" sqref="A447"/>
    </sheetView>
  </sheetViews>
  <sheetFormatPr defaultColWidth="9.14814814814815" defaultRowHeight="15.6" outlineLevelCol="5"/>
  <cols>
    <col min="1" max="1" width="41.5555555555556" style="46" customWidth="1"/>
    <col min="2" max="2" width="13.7037037037037" style="46" customWidth="1"/>
    <col min="3" max="3" width="35.5555555555556" style="46" customWidth="1"/>
    <col min="4" max="4" width="14.7037037037037" style="46" customWidth="1"/>
    <col min="5" max="5" width="36.1388888888889" style="46" customWidth="1"/>
    <col min="6" max="6" width="14.1388888888889" style="46" customWidth="1"/>
    <col min="7" max="16384" width="9.14814814814815" style="46" customWidth="1"/>
  </cols>
  <sheetData>
    <row r="1" ht="29.15" customHeight="1" spans="1:6">
      <c r="A1" s="47" t="s">
        <v>577</v>
      </c>
      <c r="B1" s="47"/>
      <c r="C1" s="47"/>
      <c r="D1" s="47"/>
      <c r="E1" s="47"/>
      <c r="F1" s="47"/>
    </row>
    <row r="2" ht="17" customHeight="1" spans="1:6">
      <c r="A2" s="48" t="s">
        <v>578</v>
      </c>
      <c r="B2" s="48"/>
      <c r="C2" s="48"/>
      <c r="D2" s="48"/>
      <c r="E2" s="48"/>
      <c r="F2" s="48"/>
    </row>
    <row r="3" ht="17" customHeight="1" spans="1:6">
      <c r="A3" s="49" t="s">
        <v>27</v>
      </c>
      <c r="B3" s="49"/>
      <c r="C3" s="49"/>
      <c r="D3" s="49"/>
      <c r="E3" s="49"/>
      <c r="F3" s="49"/>
    </row>
    <row r="4" ht="17" customHeight="1" spans="1:6">
      <c r="A4" s="50" t="s">
        <v>28</v>
      </c>
      <c r="B4" s="50" t="s">
        <v>31</v>
      </c>
      <c r="C4" s="50" t="s">
        <v>28</v>
      </c>
      <c r="D4" s="50" t="s">
        <v>31</v>
      </c>
      <c r="E4" s="50" t="s">
        <v>28</v>
      </c>
      <c r="F4" s="50" t="s">
        <v>31</v>
      </c>
    </row>
    <row r="5" ht="17" customHeight="1" spans="1:6">
      <c r="A5" s="54" t="s">
        <v>579</v>
      </c>
      <c r="B5" s="55">
        <v>33245</v>
      </c>
      <c r="C5" s="54" t="s">
        <v>580</v>
      </c>
      <c r="D5" s="55">
        <v>0</v>
      </c>
      <c r="E5" s="54" t="s">
        <v>581</v>
      </c>
      <c r="F5" s="55">
        <v>0</v>
      </c>
    </row>
    <row r="6" ht="17" customHeight="1" spans="1:6">
      <c r="A6" s="54" t="s">
        <v>582</v>
      </c>
      <c r="B6" s="55">
        <v>581</v>
      </c>
      <c r="C6" s="54" t="s">
        <v>583</v>
      </c>
      <c r="D6" s="55">
        <v>0</v>
      </c>
      <c r="E6" s="54" t="s">
        <v>584</v>
      </c>
      <c r="F6" s="55">
        <v>0</v>
      </c>
    </row>
    <row r="7" ht="17" customHeight="1" spans="1:6">
      <c r="A7" s="54" t="s">
        <v>585</v>
      </c>
      <c r="B7" s="55">
        <v>489</v>
      </c>
      <c r="C7" s="54" t="s">
        <v>586</v>
      </c>
      <c r="D7" s="55">
        <v>18</v>
      </c>
      <c r="E7" s="54" t="s">
        <v>586</v>
      </c>
      <c r="F7" s="55">
        <v>0</v>
      </c>
    </row>
    <row r="8" ht="17" customHeight="1" spans="1:6">
      <c r="A8" s="54" t="s">
        <v>587</v>
      </c>
      <c r="B8" s="55">
        <v>32</v>
      </c>
      <c r="C8" s="54" t="s">
        <v>588</v>
      </c>
      <c r="D8" s="55">
        <v>144</v>
      </c>
      <c r="E8" s="54" t="s">
        <v>589</v>
      </c>
      <c r="F8" s="55">
        <v>0</v>
      </c>
    </row>
    <row r="9" ht="17" customHeight="1" spans="1:6">
      <c r="A9" s="54" t="s">
        <v>590</v>
      </c>
      <c r="B9" s="55">
        <v>0</v>
      </c>
      <c r="C9" s="54" t="s">
        <v>591</v>
      </c>
      <c r="D9" s="55">
        <v>1590</v>
      </c>
      <c r="E9" s="54" t="s">
        <v>592</v>
      </c>
      <c r="F9" s="55">
        <v>47</v>
      </c>
    </row>
    <row r="10" ht="17" customHeight="1" spans="1:6">
      <c r="A10" s="54" t="s">
        <v>593</v>
      </c>
      <c r="B10" s="55">
        <v>0</v>
      </c>
      <c r="C10" s="54" t="s">
        <v>585</v>
      </c>
      <c r="D10" s="55">
        <v>0</v>
      </c>
      <c r="E10" s="54" t="s">
        <v>585</v>
      </c>
      <c r="F10" s="55">
        <v>0</v>
      </c>
    </row>
    <row r="11" ht="17" customHeight="1" spans="1:6">
      <c r="A11" s="54" t="s">
        <v>594</v>
      </c>
      <c r="B11" s="55">
        <v>0</v>
      </c>
      <c r="C11" s="54" t="s">
        <v>587</v>
      </c>
      <c r="D11" s="55">
        <v>0</v>
      </c>
      <c r="E11" s="54" t="s">
        <v>587</v>
      </c>
      <c r="F11" s="55">
        <v>0</v>
      </c>
    </row>
    <row r="12" ht="17" customHeight="1" spans="1:6">
      <c r="A12" s="54" t="s">
        <v>595</v>
      </c>
      <c r="B12" s="55">
        <v>0</v>
      </c>
      <c r="C12" s="54" t="s">
        <v>590</v>
      </c>
      <c r="D12" s="55">
        <v>0</v>
      </c>
      <c r="E12" s="54" t="s">
        <v>590</v>
      </c>
      <c r="F12" s="55">
        <v>0</v>
      </c>
    </row>
    <row r="13" ht="17" customHeight="1" spans="1:6">
      <c r="A13" s="54" t="s">
        <v>596</v>
      </c>
      <c r="B13" s="55">
        <v>0</v>
      </c>
      <c r="C13" s="54" t="s">
        <v>580</v>
      </c>
      <c r="D13" s="55">
        <v>0</v>
      </c>
      <c r="E13" s="54" t="s">
        <v>597</v>
      </c>
      <c r="F13" s="55">
        <v>47</v>
      </c>
    </row>
    <row r="14" ht="17" customHeight="1" spans="1:6">
      <c r="A14" s="54" t="s">
        <v>598</v>
      </c>
      <c r="B14" s="55">
        <v>0</v>
      </c>
      <c r="C14" s="54" t="s">
        <v>599</v>
      </c>
      <c r="D14" s="55">
        <v>0</v>
      </c>
      <c r="E14" s="54" t="s">
        <v>586</v>
      </c>
      <c r="F14" s="55">
        <v>0</v>
      </c>
    </row>
    <row r="15" ht="17" customHeight="1" spans="1:6">
      <c r="A15" s="54" t="s">
        <v>600</v>
      </c>
      <c r="B15" s="55">
        <v>0</v>
      </c>
      <c r="C15" s="54" t="s">
        <v>586</v>
      </c>
      <c r="D15" s="55">
        <v>0</v>
      </c>
      <c r="E15" s="54" t="s">
        <v>601</v>
      </c>
      <c r="F15" s="55">
        <v>0</v>
      </c>
    </row>
    <row r="16" ht="17" customHeight="1" spans="1:6">
      <c r="A16" s="54" t="s">
        <v>586</v>
      </c>
      <c r="B16" s="55">
        <v>0</v>
      </c>
      <c r="C16" s="54" t="s">
        <v>602</v>
      </c>
      <c r="D16" s="55">
        <v>1590</v>
      </c>
      <c r="E16" s="54" t="s">
        <v>603</v>
      </c>
      <c r="F16" s="55">
        <v>0</v>
      </c>
    </row>
    <row r="17" ht="17" customHeight="1" spans="1:6">
      <c r="A17" s="54" t="s">
        <v>604</v>
      </c>
      <c r="B17" s="55">
        <v>60</v>
      </c>
      <c r="C17" s="54" t="s">
        <v>605</v>
      </c>
      <c r="D17" s="55">
        <v>286</v>
      </c>
      <c r="E17" s="54" t="s">
        <v>585</v>
      </c>
      <c r="F17" s="55">
        <v>0</v>
      </c>
    </row>
    <row r="18" ht="17" customHeight="1" spans="1:6">
      <c r="A18" s="54" t="s">
        <v>606</v>
      </c>
      <c r="B18" s="55">
        <v>466</v>
      </c>
      <c r="C18" s="54" t="s">
        <v>585</v>
      </c>
      <c r="D18" s="55">
        <v>219</v>
      </c>
      <c r="E18" s="54" t="s">
        <v>587</v>
      </c>
      <c r="F18" s="55">
        <v>0</v>
      </c>
    </row>
    <row r="19" ht="17" customHeight="1" spans="1:6">
      <c r="A19" s="54" t="s">
        <v>585</v>
      </c>
      <c r="B19" s="55">
        <v>342</v>
      </c>
      <c r="C19" s="54" t="s">
        <v>587</v>
      </c>
      <c r="D19" s="55">
        <v>0</v>
      </c>
      <c r="E19" s="54" t="s">
        <v>590</v>
      </c>
      <c r="F19" s="55">
        <v>0</v>
      </c>
    </row>
    <row r="20" ht="17" customHeight="1" spans="1:6">
      <c r="A20" s="54" t="s">
        <v>587</v>
      </c>
      <c r="B20" s="55">
        <v>0</v>
      </c>
      <c r="C20" s="54" t="s">
        <v>590</v>
      </c>
      <c r="D20" s="55">
        <v>0</v>
      </c>
      <c r="E20" s="54" t="s">
        <v>607</v>
      </c>
      <c r="F20" s="55">
        <v>0</v>
      </c>
    </row>
    <row r="21" ht="17" customHeight="1" spans="1:6">
      <c r="A21" s="54" t="s">
        <v>590</v>
      </c>
      <c r="B21" s="55">
        <v>0</v>
      </c>
      <c r="C21" s="54" t="s">
        <v>608</v>
      </c>
      <c r="D21" s="55">
        <v>24</v>
      </c>
      <c r="E21" s="54" t="s">
        <v>609</v>
      </c>
      <c r="F21" s="55">
        <v>0</v>
      </c>
    </row>
    <row r="22" ht="17" customHeight="1" spans="1:6">
      <c r="A22" s="54" t="s">
        <v>610</v>
      </c>
      <c r="B22" s="55">
        <v>22</v>
      </c>
      <c r="C22" s="54" t="s">
        <v>611</v>
      </c>
      <c r="D22" s="55">
        <v>0</v>
      </c>
      <c r="E22" s="54" t="s">
        <v>586</v>
      </c>
      <c r="F22" s="55">
        <v>0</v>
      </c>
    </row>
    <row r="23" ht="17" customHeight="1" spans="1:6">
      <c r="A23" s="54" t="s">
        <v>612</v>
      </c>
      <c r="B23" s="55">
        <v>0</v>
      </c>
      <c r="C23" s="54" t="s">
        <v>580</v>
      </c>
      <c r="D23" s="55">
        <v>2</v>
      </c>
      <c r="E23" s="54" t="s">
        <v>613</v>
      </c>
      <c r="F23" s="55">
        <v>0</v>
      </c>
    </row>
    <row r="24" ht="17" customHeight="1" spans="1:6">
      <c r="A24" s="54" t="s">
        <v>614</v>
      </c>
      <c r="B24" s="55">
        <v>0</v>
      </c>
      <c r="C24" s="54" t="s">
        <v>586</v>
      </c>
      <c r="D24" s="55">
        <v>0</v>
      </c>
      <c r="E24" s="54" t="s">
        <v>615</v>
      </c>
      <c r="F24" s="55">
        <v>96</v>
      </c>
    </row>
    <row r="25" ht="17" customHeight="1" spans="1:6">
      <c r="A25" s="54" t="s">
        <v>586</v>
      </c>
      <c r="B25" s="55">
        <v>0</v>
      </c>
      <c r="C25" s="54" t="s">
        <v>616</v>
      </c>
      <c r="D25" s="55">
        <v>41</v>
      </c>
      <c r="E25" s="54" t="s">
        <v>585</v>
      </c>
      <c r="F25" s="55">
        <v>71</v>
      </c>
    </row>
    <row r="26" ht="17" customHeight="1" spans="1:6">
      <c r="A26" s="54" t="s">
        <v>617</v>
      </c>
      <c r="B26" s="55">
        <v>102</v>
      </c>
      <c r="C26" s="54" t="s">
        <v>618</v>
      </c>
      <c r="D26" s="55">
        <v>0</v>
      </c>
      <c r="E26" s="54" t="s">
        <v>587</v>
      </c>
      <c r="F26" s="55">
        <v>0</v>
      </c>
    </row>
    <row r="27" ht="17" customHeight="1" spans="1:6">
      <c r="A27" s="54" t="s">
        <v>619</v>
      </c>
      <c r="B27" s="55">
        <v>22574</v>
      </c>
      <c r="C27" s="54" t="s">
        <v>585</v>
      </c>
      <c r="D27" s="55">
        <v>0</v>
      </c>
      <c r="E27" s="54" t="s">
        <v>590</v>
      </c>
      <c r="F27" s="55">
        <v>9</v>
      </c>
    </row>
    <row r="28" ht="17" customHeight="1" spans="1:6">
      <c r="A28" s="54" t="s">
        <v>585</v>
      </c>
      <c r="B28" s="55">
        <v>19540</v>
      </c>
      <c r="C28" s="54" t="s">
        <v>587</v>
      </c>
      <c r="D28" s="55">
        <v>0</v>
      </c>
      <c r="E28" s="54" t="s">
        <v>620</v>
      </c>
      <c r="F28" s="55">
        <v>12</v>
      </c>
    </row>
    <row r="29" ht="17" customHeight="1" spans="1:6">
      <c r="A29" s="54" t="s">
        <v>587</v>
      </c>
      <c r="B29" s="55">
        <v>17</v>
      </c>
      <c r="C29" s="54" t="s">
        <v>590</v>
      </c>
      <c r="D29" s="55">
        <v>0</v>
      </c>
      <c r="E29" s="54" t="s">
        <v>621</v>
      </c>
      <c r="F29" s="55">
        <v>4</v>
      </c>
    </row>
    <row r="30" ht="17" customHeight="1" spans="1:6">
      <c r="A30" s="54" t="s">
        <v>590</v>
      </c>
      <c r="B30" s="55">
        <v>757</v>
      </c>
      <c r="C30" s="54" t="s">
        <v>622</v>
      </c>
      <c r="D30" s="55">
        <v>0</v>
      </c>
      <c r="E30" s="54" t="s">
        <v>623</v>
      </c>
      <c r="F30" s="55">
        <v>88</v>
      </c>
    </row>
    <row r="31" ht="17" customHeight="1" spans="1:6">
      <c r="A31" s="54" t="s">
        <v>624</v>
      </c>
      <c r="B31" s="55">
        <v>0</v>
      </c>
      <c r="C31" s="54" t="s">
        <v>625</v>
      </c>
      <c r="D31" s="55">
        <v>0</v>
      </c>
      <c r="E31" s="54" t="s">
        <v>585</v>
      </c>
      <c r="F31" s="55">
        <v>71</v>
      </c>
    </row>
    <row r="32" ht="17" customHeight="1" spans="1:6">
      <c r="A32" s="54" t="s">
        <v>626</v>
      </c>
      <c r="B32" s="55">
        <v>0</v>
      </c>
      <c r="C32" s="54" t="s">
        <v>580</v>
      </c>
      <c r="D32" s="55">
        <v>0</v>
      </c>
      <c r="E32" s="54" t="s">
        <v>587</v>
      </c>
      <c r="F32" s="55">
        <v>0</v>
      </c>
    </row>
    <row r="33" ht="17" customHeight="1" spans="1:6">
      <c r="A33" s="54" t="s">
        <v>627</v>
      </c>
      <c r="B33" s="55">
        <v>0</v>
      </c>
      <c r="C33" s="54" t="s">
        <v>628</v>
      </c>
      <c r="D33" s="55">
        <v>0</v>
      </c>
      <c r="E33" s="54" t="s">
        <v>590</v>
      </c>
      <c r="F33" s="55">
        <v>0</v>
      </c>
    </row>
    <row r="34" ht="17" customHeight="1" spans="1:6">
      <c r="A34" s="54" t="s">
        <v>629</v>
      </c>
      <c r="B34" s="55">
        <v>192</v>
      </c>
      <c r="C34" s="54" t="s">
        <v>630</v>
      </c>
      <c r="D34" s="55">
        <v>0</v>
      </c>
      <c r="E34" s="54" t="s">
        <v>614</v>
      </c>
      <c r="F34" s="55">
        <v>0</v>
      </c>
    </row>
    <row r="35" ht="17" customHeight="1" spans="1:6">
      <c r="A35" s="54" t="s">
        <v>631</v>
      </c>
      <c r="B35" s="55">
        <v>0</v>
      </c>
      <c r="C35" s="54" t="s">
        <v>632</v>
      </c>
      <c r="D35" s="55">
        <v>0</v>
      </c>
      <c r="E35" s="54" t="s">
        <v>586</v>
      </c>
      <c r="F35" s="55">
        <v>0</v>
      </c>
    </row>
    <row r="36" ht="17" customHeight="1" spans="1:6">
      <c r="A36" s="54" t="s">
        <v>586</v>
      </c>
      <c r="B36" s="55">
        <v>0</v>
      </c>
      <c r="C36" s="54" t="s">
        <v>633</v>
      </c>
      <c r="D36" s="55">
        <v>0</v>
      </c>
      <c r="E36" s="54" t="s">
        <v>634</v>
      </c>
      <c r="F36" s="55">
        <v>17</v>
      </c>
    </row>
    <row r="37" ht="17" customHeight="1" spans="1:6">
      <c r="A37" s="54" t="s">
        <v>635</v>
      </c>
      <c r="B37" s="55">
        <v>2068</v>
      </c>
      <c r="C37" s="54" t="s">
        <v>586</v>
      </c>
      <c r="D37" s="55">
        <v>0</v>
      </c>
      <c r="E37" s="54" t="s">
        <v>636</v>
      </c>
      <c r="F37" s="55">
        <v>198</v>
      </c>
    </row>
    <row r="38" ht="17" customHeight="1" spans="1:6">
      <c r="A38" s="54" t="s">
        <v>637</v>
      </c>
      <c r="B38" s="55">
        <v>824</v>
      </c>
      <c r="C38" s="54" t="s">
        <v>638</v>
      </c>
      <c r="D38" s="55">
        <v>0</v>
      </c>
      <c r="E38" s="54" t="s">
        <v>585</v>
      </c>
      <c r="F38" s="55">
        <v>166</v>
      </c>
    </row>
    <row r="39" ht="17" customHeight="1" spans="1:6">
      <c r="A39" s="54" t="s">
        <v>585</v>
      </c>
      <c r="B39" s="55">
        <v>250</v>
      </c>
      <c r="C39" s="54" t="s">
        <v>639</v>
      </c>
      <c r="D39" s="55">
        <v>1324</v>
      </c>
      <c r="E39" s="54" t="s">
        <v>587</v>
      </c>
      <c r="F39" s="55">
        <v>0</v>
      </c>
    </row>
    <row r="40" ht="17" customHeight="1" spans="1:6">
      <c r="A40" s="54" t="s">
        <v>587</v>
      </c>
      <c r="B40" s="55">
        <v>0</v>
      </c>
      <c r="C40" s="54" t="s">
        <v>585</v>
      </c>
      <c r="D40" s="55">
        <v>1015</v>
      </c>
      <c r="E40" s="54" t="s">
        <v>590</v>
      </c>
      <c r="F40" s="55">
        <v>0</v>
      </c>
    </row>
    <row r="41" ht="17" customHeight="1" spans="1:6">
      <c r="A41" s="54" t="s">
        <v>590</v>
      </c>
      <c r="B41" s="55">
        <v>0</v>
      </c>
      <c r="C41" s="54" t="s">
        <v>587</v>
      </c>
      <c r="D41" s="55">
        <v>0</v>
      </c>
      <c r="E41" s="54" t="s">
        <v>640</v>
      </c>
      <c r="F41" s="55">
        <v>6</v>
      </c>
    </row>
    <row r="42" ht="17" customHeight="1" spans="1:6">
      <c r="A42" s="54" t="s">
        <v>641</v>
      </c>
      <c r="B42" s="55">
        <v>0</v>
      </c>
      <c r="C42" s="54" t="s">
        <v>590</v>
      </c>
      <c r="D42" s="55">
        <v>0</v>
      </c>
      <c r="E42" s="54" t="s">
        <v>586</v>
      </c>
      <c r="F42" s="55">
        <v>0</v>
      </c>
    </row>
    <row r="43" ht="17" customHeight="1" spans="1:6">
      <c r="A43" s="54" t="s">
        <v>642</v>
      </c>
      <c r="B43" s="55">
        <v>0</v>
      </c>
      <c r="C43" s="54" t="s">
        <v>643</v>
      </c>
      <c r="D43" s="55">
        <v>0</v>
      </c>
      <c r="E43" s="54" t="s">
        <v>644</v>
      </c>
      <c r="F43" s="55">
        <v>26</v>
      </c>
    </row>
    <row r="44" ht="17" customHeight="1" spans="1:6">
      <c r="A44" s="54" t="s">
        <v>645</v>
      </c>
      <c r="B44" s="55">
        <v>0</v>
      </c>
      <c r="C44" s="54" t="s">
        <v>646</v>
      </c>
      <c r="D44" s="55">
        <v>0</v>
      </c>
      <c r="E44" s="54" t="s">
        <v>647</v>
      </c>
      <c r="F44" s="55">
        <v>1254</v>
      </c>
    </row>
    <row r="45" ht="17" customHeight="1" spans="1:6">
      <c r="A45" s="54" t="s">
        <v>648</v>
      </c>
      <c r="B45" s="55">
        <v>0</v>
      </c>
      <c r="C45" s="54" t="s">
        <v>649</v>
      </c>
      <c r="D45" s="55">
        <v>73</v>
      </c>
      <c r="E45" s="54" t="s">
        <v>585</v>
      </c>
      <c r="F45" s="55">
        <v>1061</v>
      </c>
    </row>
    <row r="46" ht="17" customHeight="1" spans="1:6">
      <c r="A46" s="54" t="s">
        <v>650</v>
      </c>
      <c r="B46" s="55">
        <v>0</v>
      </c>
      <c r="C46" s="54" t="s">
        <v>586</v>
      </c>
      <c r="D46" s="55">
        <v>0</v>
      </c>
      <c r="E46" s="54" t="s">
        <v>587</v>
      </c>
      <c r="F46" s="55">
        <v>0</v>
      </c>
    </row>
    <row r="47" ht="17" customHeight="1" spans="1:6">
      <c r="A47" s="54" t="s">
        <v>586</v>
      </c>
      <c r="B47" s="55">
        <v>0</v>
      </c>
      <c r="C47" s="54" t="s">
        <v>651</v>
      </c>
      <c r="D47" s="55">
        <v>236</v>
      </c>
      <c r="E47" s="54" t="s">
        <v>590</v>
      </c>
      <c r="F47" s="55">
        <v>0</v>
      </c>
    </row>
    <row r="48" ht="17" customHeight="1" spans="1:6">
      <c r="A48" s="54" t="s">
        <v>652</v>
      </c>
      <c r="B48" s="55">
        <v>574</v>
      </c>
      <c r="C48" s="54" t="s">
        <v>653</v>
      </c>
      <c r="D48" s="55">
        <v>138</v>
      </c>
      <c r="E48" s="54" t="s">
        <v>654</v>
      </c>
      <c r="F48" s="55">
        <v>0</v>
      </c>
    </row>
    <row r="49" ht="17" customHeight="1" spans="1:6">
      <c r="A49" s="54" t="s">
        <v>655</v>
      </c>
      <c r="B49" s="55">
        <v>403</v>
      </c>
      <c r="C49" s="54" t="s">
        <v>585</v>
      </c>
      <c r="D49" s="55">
        <v>102</v>
      </c>
      <c r="E49" s="54" t="s">
        <v>586</v>
      </c>
      <c r="F49" s="55">
        <v>0</v>
      </c>
    </row>
    <row r="50" ht="17" customHeight="1" spans="1:6">
      <c r="A50" s="54" t="s">
        <v>585</v>
      </c>
      <c r="B50" s="55">
        <v>314</v>
      </c>
      <c r="C50" s="54" t="s">
        <v>587</v>
      </c>
      <c r="D50" s="55">
        <v>0</v>
      </c>
      <c r="E50" s="54" t="s">
        <v>656</v>
      </c>
      <c r="F50" s="55">
        <v>193</v>
      </c>
    </row>
    <row r="51" ht="17" customHeight="1" spans="1:6">
      <c r="A51" s="54" t="s">
        <v>587</v>
      </c>
      <c r="B51" s="55">
        <v>0</v>
      </c>
      <c r="C51" s="54" t="s">
        <v>590</v>
      </c>
      <c r="D51" s="55">
        <v>0</v>
      </c>
      <c r="E51" s="54" t="s">
        <v>657</v>
      </c>
      <c r="F51" s="55">
        <v>451</v>
      </c>
    </row>
    <row r="52" ht="17" customHeight="1" spans="1:6">
      <c r="A52" s="54" t="s">
        <v>590</v>
      </c>
      <c r="B52" s="55">
        <v>0</v>
      </c>
      <c r="C52" s="54" t="s">
        <v>658</v>
      </c>
      <c r="D52" s="55">
        <v>0</v>
      </c>
      <c r="E52" s="54" t="s">
        <v>585</v>
      </c>
      <c r="F52" s="55">
        <v>252</v>
      </c>
    </row>
    <row r="53" ht="17" customHeight="1" spans="1:6">
      <c r="A53" s="54" t="s">
        <v>659</v>
      </c>
      <c r="B53" s="55">
        <v>8</v>
      </c>
      <c r="C53" s="54" t="s">
        <v>660</v>
      </c>
      <c r="D53" s="55">
        <v>0</v>
      </c>
      <c r="E53" s="54" t="s">
        <v>587</v>
      </c>
      <c r="F53" s="55">
        <v>50</v>
      </c>
    </row>
    <row r="54" ht="17" customHeight="1" spans="1:6">
      <c r="A54" s="54" t="s">
        <v>661</v>
      </c>
      <c r="B54" s="55">
        <v>32</v>
      </c>
      <c r="C54" s="54" t="s">
        <v>662</v>
      </c>
      <c r="D54" s="55">
        <v>0</v>
      </c>
      <c r="E54" s="54" t="s">
        <v>590</v>
      </c>
      <c r="F54" s="55">
        <v>0</v>
      </c>
    </row>
    <row r="55" ht="17" customHeight="1" spans="1:6">
      <c r="A55" s="54" t="s">
        <v>663</v>
      </c>
      <c r="B55" s="55">
        <v>0</v>
      </c>
      <c r="C55" s="54" t="s">
        <v>664</v>
      </c>
      <c r="D55" s="55">
        <v>0</v>
      </c>
      <c r="E55" s="54" t="s">
        <v>665</v>
      </c>
      <c r="F55" s="55">
        <v>0</v>
      </c>
    </row>
    <row r="56" ht="17" customHeight="1" spans="1:6">
      <c r="A56" s="54" t="s">
        <v>666</v>
      </c>
      <c r="B56" s="55">
        <v>0</v>
      </c>
      <c r="C56" s="54" t="s">
        <v>667</v>
      </c>
      <c r="D56" s="55">
        <v>36</v>
      </c>
      <c r="E56" s="54" t="s">
        <v>586</v>
      </c>
      <c r="F56" s="55">
        <v>0</v>
      </c>
    </row>
    <row r="57" ht="17" customHeight="1" spans="1:6">
      <c r="A57" s="54" t="s">
        <v>668</v>
      </c>
      <c r="B57" s="55">
        <v>49</v>
      </c>
      <c r="C57" s="54" t="s">
        <v>586</v>
      </c>
      <c r="D57" s="55">
        <v>0</v>
      </c>
      <c r="E57" s="54" t="s">
        <v>669</v>
      </c>
      <c r="F57" s="55">
        <v>149</v>
      </c>
    </row>
    <row r="58" ht="17" customHeight="1" spans="1:6">
      <c r="A58" s="54" t="s">
        <v>586</v>
      </c>
      <c r="B58" s="55">
        <v>0</v>
      </c>
      <c r="C58" s="54" t="s">
        <v>670</v>
      </c>
      <c r="D58" s="55">
        <v>0</v>
      </c>
      <c r="E58" s="54" t="s">
        <v>671</v>
      </c>
      <c r="F58" s="55">
        <v>356</v>
      </c>
    </row>
    <row r="59" ht="17" customHeight="1" spans="1:6">
      <c r="A59" s="54" t="s">
        <v>672</v>
      </c>
      <c r="B59" s="55">
        <v>0</v>
      </c>
      <c r="C59" s="54" t="s">
        <v>673</v>
      </c>
      <c r="D59" s="55">
        <v>0</v>
      </c>
      <c r="E59" s="54" t="s">
        <v>585</v>
      </c>
      <c r="F59" s="55">
        <v>226</v>
      </c>
    </row>
    <row r="60" ht="17" customHeight="1" spans="1:6">
      <c r="A60" s="54" t="s">
        <v>674</v>
      </c>
      <c r="B60" s="55">
        <v>1083</v>
      </c>
      <c r="C60" s="54" t="s">
        <v>585</v>
      </c>
      <c r="D60" s="55">
        <v>0</v>
      </c>
      <c r="E60" s="54" t="s">
        <v>587</v>
      </c>
      <c r="F60" s="55">
        <v>0</v>
      </c>
    </row>
    <row r="61" ht="17" customHeight="1" spans="1:6">
      <c r="A61" s="54" t="s">
        <v>585</v>
      </c>
      <c r="B61" s="55">
        <v>901</v>
      </c>
      <c r="C61" s="54" t="s">
        <v>587</v>
      </c>
      <c r="D61" s="55">
        <v>0</v>
      </c>
      <c r="E61" s="54" t="s">
        <v>590</v>
      </c>
      <c r="F61" s="55">
        <v>0</v>
      </c>
    </row>
    <row r="62" ht="17" customHeight="1" spans="1:6">
      <c r="A62" s="54" t="s">
        <v>587</v>
      </c>
      <c r="B62" s="55">
        <v>20</v>
      </c>
      <c r="C62" s="54" t="s">
        <v>590</v>
      </c>
      <c r="D62" s="55">
        <v>0</v>
      </c>
      <c r="E62" s="54" t="s">
        <v>675</v>
      </c>
      <c r="F62" s="55">
        <v>0</v>
      </c>
    </row>
    <row r="63" ht="17" customHeight="1" spans="1:6">
      <c r="A63" s="54" t="s">
        <v>590</v>
      </c>
      <c r="B63" s="55">
        <v>0</v>
      </c>
      <c r="C63" s="54" t="s">
        <v>676</v>
      </c>
      <c r="D63" s="55">
        <v>0</v>
      </c>
      <c r="E63" s="54" t="s">
        <v>586</v>
      </c>
      <c r="F63" s="55">
        <v>0</v>
      </c>
    </row>
    <row r="64" ht="17" customHeight="1" spans="1:6">
      <c r="A64" s="54" t="s">
        <v>677</v>
      </c>
      <c r="B64" s="55">
        <v>0</v>
      </c>
      <c r="C64" s="54" t="s">
        <v>678</v>
      </c>
      <c r="D64" s="55">
        <v>0</v>
      </c>
      <c r="E64" s="54" t="s">
        <v>679</v>
      </c>
      <c r="F64" s="55">
        <v>130</v>
      </c>
    </row>
    <row r="65" ht="17" customHeight="1" spans="1:6">
      <c r="A65" s="54" t="s">
        <v>680</v>
      </c>
      <c r="B65" s="55">
        <v>0</v>
      </c>
      <c r="C65" s="54" t="s">
        <v>681</v>
      </c>
      <c r="D65" s="55">
        <v>0</v>
      </c>
      <c r="E65" s="54" t="s">
        <v>682</v>
      </c>
      <c r="F65" s="55">
        <v>214</v>
      </c>
    </row>
    <row r="66" ht="17" customHeight="1" spans="1:6">
      <c r="A66" s="54" t="s">
        <v>683</v>
      </c>
      <c r="B66" s="55">
        <v>0</v>
      </c>
      <c r="C66" s="54" t="s">
        <v>684</v>
      </c>
      <c r="D66" s="55">
        <v>0</v>
      </c>
      <c r="E66" s="54" t="s">
        <v>585</v>
      </c>
      <c r="F66" s="55">
        <v>174</v>
      </c>
    </row>
    <row r="67" ht="17" customHeight="1" spans="1:6">
      <c r="A67" s="54" t="s">
        <v>587</v>
      </c>
      <c r="B67" s="55">
        <v>0</v>
      </c>
      <c r="C67" s="54" t="s">
        <v>685</v>
      </c>
      <c r="D67" s="55">
        <v>0</v>
      </c>
      <c r="E67" s="54" t="s">
        <v>686</v>
      </c>
      <c r="F67" s="55">
        <v>79</v>
      </c>
    </row>
    <row r="68" ht="17" customHeight="1" spans="1:6">
      <c r="A68" s="54" t="s">
        <v>590</v>
      </c>
      <c r="B68" s="55">
        <v>0</v>
      </c>
      <c r="C68" s="54" t="s">
        <v>687</v>
      </c>
      <c r="D68" s="55">
        <v>0</v>
      </c>
      <c r="E68" s="54" t="s">
        <v>585</v>
      </c>
      <c r="F68" s="55">
        <v>75</v>
      </c>
    </row>
    <row r="69" ht="17" customHeight="1" spans="1:6">
      <c r="A69" s="54" t="s">
        <v>688</v>
      </c>
      <c r="B69" s="55">
        <v>11</v>
      </c>
      <c r="C69" s="54" t="s">
        <v>689</v>
      </c>
      <c r="D69" s="55">
        <v>0</v>
      </c>
      <c r="E69" s="54" t="s">
        <v>587</v>
      </c>
      <c r="F69" s="55">
        <v>0</v>
      </c>
    </row>
    <row r="70" ht="17" customHeight="1" spans="1:6">
      <c r="A70" s="54" t="s">
        <v>690</v>
      </c>
      <c r="B70" s="55">
        <v>2</v>
      </c>
      <c r="C70" s="54" t="s">
        <v>691</v>
      </c>
      <c r="D70" s="55">
        <v>0</v>
      </c>
      <c r="E70" s="54" t="s">
        <v>590</v>
      </c>
      <c r="F70" s="55">
        <v>0</v>
      </c>
    </row>
    <row r="71" ht="17" customHeight="1" spans="1:6">
      <c r="A71" s="54" t="s">
        <v>586</v>
      </c>
      <c r="B71" s="55">
        <v>0</v>
      </c>
      <c r="C71" s="54" t="s">
        <v>692</v>
      </c>
      <c r="D71" s="55">
        <v>0</v>
      </c>
      <c r="E71" s="54" t="s">
        <v>693</v>
      </c>
      <c r="F71" s="55">
        <v>0</v>
      </c>
    </row>
    <row r="72" ht="17" customHeight="1" spans="1:6">
      <c r="A72" s="54" t="s">
        <v>694</v>
      </c>
      <c r="B72" s="55">
        <v>27</v>
      </c>
      <c r="C72" s="54" t="s">
        <v>695</v>
      </c>
      <c r="D72" s="55">
        <v>0</v>
      </c>
      <c r="E72" s="54" t="s">
        <v>696</v>
      </c>
      <c r="F72" s="55">
        <v>0</v>
      </c>
    </row>
    <row r="73" ht="17" customHeight="1" spans="1:6">
      <c r="A73" s="54" t="s">
        <v>697</v>
      </c>
      <c r="B73" s="55">
        <v>0</v>
      </c>
      <c r="C73" s="54" t="s">
        <v>698</v>
      </c>
      <c r="D73" s="55">
        <v>0</v>
      </c>
      <c r="E73" s="54" t="s">
        <v>586</v>
      </c>
      <c r="F73" s="55">
        <v>0</v>
      </c>
    </row>
    <row r="74" ht="17" customHeight="1" spans="1:6">
      <c r="A74" s="54" t="s">
        <v>585</v>
      </c>
      <c r="B74" s="55">
        <v>0</v>
      </c>
      <c r="C74" s="54" t="s">
        <v>699</v>
      </c>
      <c r="D74" s="55">
        <v>0</v>
      </c>
      <c r="E74" s="54" t="s">
        <v>700</v>
      </c>
      <c r="F74" s="55">
        <v>4</v>
      </c>
    </row>
    <row r="75" ht="17" customHeight="1" spans="1:6">
      <c r="A75" s="54" t="s">
        <v>587</v>
      </c>
      <c r="B75" s="55">
        <v>0</v>
      </c>
      <c r="C75" s="54" t="s">
        <v>701</v>
      </c>
      <c r="D75" s="55">
        <v>0</v>
      </c>
      <c r="E75" s="54" t="s">
        <v>702</v>
      </c>
      <c r="F75" s="55">
        <v>144</v>
      </c>
    </row>
    <row r="76" ht="17" customHeight="1" spans="1:6">
      <c r="A76" s="54" t="s">
        <v>590</v>
      </c>
      <c r="B76" s="55">
        <v>0</v>
      </c>
      <c r="C76" s="54" t="s">
        <v>703</v>
      </c>
      <c r="D76" s="55">
        <v>0</v>
      </c>
      <c r="E76" s="54" t="s">
        <v>585</v>
      </c>
      <c r="F76" s="55">
        <v>127</v>
      </c>
    </row>
    <row r="77" ht="17" customHeight="1" spans="1:6">
      <c r="A77" s="54" t="s">
        <v>586</v>
      </c>
      <c r="B77" s="55">
        <v>0</v>
      </c>
      <c r="C77" s="54" t="s">
        <v>704</v>
      </c>
      <c r="D77" s="55">
        <v>0</v>
      </c>
      <c r="E77" s="54" t="s">
        <v>587</v>
      </c>
      <c r="F77" s="55">
        <v>0</v>
      </c>
    </row>
    <row r="78" ht="17" customHeight="1" spans="1:6">
      <c r="A78" s="54" t="s">
        <v>705</v>
      </c>
      <c r="B78" s="55">
        <v>0</v>
      </c>
      <c r="C78" s="54" t="s">
        <v>706</v>
      </c>
      <c r="D78" s="55">
        <v>0</v>
      </c>
      <c r="E78" s="54" t="s">
        <v>590</v>
      </c>
      <c r="F78" s="55">
        <v>0</v>
      </c>
    </row>
    <row r="79" ht="17" customHeight="1" spans="1:6">
      <c r="A79" s="54" t="s">
        <v>707</v>
      </c>
      <c r="B79" s="55">
        <v>2</v>
      </c>
      <c r="C79" s="54" t="s">
        <v>708</v>
      </c>
      <c r="D79" s="55">
        <v>0</v>
      </c>
      <c r="E79" s="54" t="s">
        <v>709</v>
      </c>
      <c r="F79" s="55">
        <v>0</v>
      </c>
    </row>
    <row r="80" ht="17" customHeight="1" spans="1:6">
      <c r="A80" s="54" t="s">
        <v>585</v>
      </c>
      <c r="B80" s="55">
        <v>0</v>
      </c>
      <c r="C80" s="54" t="s">
        <v>710</v>
      </c>
      <c r="D80" s="55">
        <v>0</v>
      </c>
      <c r="E80" s="54" t="s">
        <v>711</v>
      </c>
      <c r="F80" s="55">
        <v>0</v>
      </c>
    </row>
    <row r="81" ht="17" customHeight="1" spans="1:6">
      <c r="A81" s="54" t="s">
        <v>587</v>
      </c>
      <c r="B81" s="55">
        <v>2</v>
      </c>
      <c r="C81" s="54" t="s">
        <v>585</v>
      </c>
      <c r="D81" s="55">
        <v>0</v>
      </c>
      <c r="E81" s="54" t="s">
        <v>712</v>
      </c>
      <c r="F81" s="55">
        <v>0</v>
      </c>
    </row>
    <row r="82" ht="17" customHeight="1" spans="1:6">
      <c r="A82" s="54" t="s">
        <v>590</v>
      </c>
      <c r="B82" s="55">
        <v>0</v>
      </c>
      <c r="C82" s="54" t="s">
        <v>587</v>
      </c>
      <c r="D82" s="55">
        <v>0</v>
      </c>
      <c r="E82" s="54" t="s">
        <v>586</v>
      </c>
      <c r="F82" s="55">
        <v>0</v>
      </c>
    </row>
    <row r="83" ht="17" customHeight="1" spans="1:6">
      <c r="A83" s="54" t="s">
        <v>586</v>
      </c>
      <c r="B83" s="55">
        <v>0</v>
      </c>
      <c r="C83" s="54" t="s">
        <v>590</v>
      </c>
      <c r="D83" s="55">
        <v>0</v>
      </c>
      <c r="E83" s="54" t="s">
        <v>713</v>
      </c>
      <c r="F83" s="55">
        <v>17</v>
      </c>
    </row>
    <row r="84" ht="17" customHeight="1" spans="1:6">
      <c r="A84" s="54" t="s">
        <v>714</v>
      </c>
      <c r="B84" s="55">
        <v>0</v>
      </c>
      <c r="C84" s="54" t="s">
        <v>586</v>
      </c>
      <c r="D84" s="55">
        <v>0</v>
      </c>
      <c r="E84" s="54" t="s">
        <v>715</v>
      </c>
      <c r="F84" s="55">
        <v>739</v>
      </c>
    </row>
    <row r="85" ht="17" customHeight="1" spans="1:6">
      <c r="A85" s="54" t="s">
        <v>716</v>
      </c>
      <c r="B85" s="55">
        <v>6</v>
      </c>
      <c r="C85" s="54" t="s">
        <v>717</v>
      </c>
      <c r="D85" s="55">
        <v>0</v>
      </c>
      <c r="E85" s="54" t="s">
        <v>585</v>
      </c>
      <c r="F85" s="55">
        <v>632</v>
      </c>
    </row>
    <row r="86" ht="17" customHeight="1" spans="1:6">
      <c r="A86" s="54" t="s">
        <v>585</v>
      </c>
      <c r="B86" s="55">
        <v>0</v>
      </c>
      <c r="C86" s="54" t="s">
        <v>718</v>
      </c>
      <c r="D86" s="55">
        <v>0</v>
      </c>
      <c r="E86" s="54" t="s">
        <v>587</v>
      </c>
      <c r="F86" s="55">
        <v>0</v>
      </c>
    </row>
    <row r="87" ht="17" customHeight="1" spans="1:6">
      <c r="A87" s="54" t="s">
        <v>587</v>
      </c>
      <c r="B87" s="55">
        <v>0</v>
      </c>
      <c r="C87" s="54" t="s">
        <v>719</v>
      </c>
      <c r="D87" s="55">
        <v>0</v>
      </c>
      <c r="E87" s="54" t="s">
        <v>590</v>
      </c>
      <c r="F87" s="55">
        <v>0</v>
      </c>
    </row>
    <row r="88" ht="17" customHeight="1" spans="1:6">
      <c r="A88" s="54" t="s">
        <v>590</v>
      </c>
      <c r="B88" s="55">
        <v>0</v>
      </c>
      <c r="C88" s="54" t="s">
        <v>720</v>
      </c>
      <c r="D88" s="55">
        <v>267</v>
      </c>
      <c r="E88" s="54" t="s">
        <v>721</v>
      </c>
      <c r="F88" s="55">
        <v>5</v>
      </c>
    </row>
    <row r="89" ht="16.95" customHeight="1" spans="1:6">
      <c r="A89" s="54" t="s">
        <v>722</v>
      </c>
      <c r="B89" s="55">
        <v>0</v>
      </c>
      <c r="C89" s="54" t="s">
        <v>723</v>
      </c>
      <c r="D89" s="55">
        <v>0</v>
      </c>
      <c r="E89" s="54" t="s">
        <v>724</v>
      </c>
      <c r="F89" s="55">
        <v>6</v>
      </c>
    </row>
    <row r="90" ht="17" customHeight="1" spans="1:6">
      <c r="A90" s="54" t="s">
        <v>586</v>
      </c>
      <c r="B90" s="55">
        <v>0</v>
      </c>
      <c r="C90" s="54" t="s">
        <v>725</v>
      </c>
      <c r="D90" s="55">
        <v>0</v>
      </c>
      <c r="E90" s="54" t="s">
        <v>726</v>
      </c>
      <c r="F90" s="55">
        <v>2</v>
      </c>
    </row>
    <row r="91" ht="17" customHeight="1" spans="1:6">
      <c r="A91" s="54" t="s">
        <v>727</v>
      </c>
      <c r="B91" s="55">
        <v>6</v>
      </c>
      <c r="C91" s="54" t="s">
        <v>728</v>
      </c>
      <c r="D91" s="55">
        <v>0</v>
      </c>
      <c r="E91" s="54" t="s">
        <v>729</v>
      </c>
      <c r="F91" s="55">
        <v>3</v>
      </c>
    </row>
    <row r="92" ht="17" customHeight="1" spans="1:6">
      <c r="A92" s="54" t="s">
        <v>730</v>
      </c>
      <c r="B92" s="55">
        <v>1105</v>
      </c>
      <c r="C92" s="54" t="s">
        <v>731</v>
      </c>
      <c r="D92" s="55">
        <v>0</v>
      </c>
      <c r="E92" s="54" t="s">
        <v>732</v>
      </c>
      <c r="F92" s="55">
        <v>0</v>
      </c>
    </row>
    <row r="93" ht="17" customHeight="1" spans="1:6">
      <c r="A93" s="54" t="s">
        <v>585</v>
      </c>
      <c r="B93" s="55">
        <v>933</v>
      </c>
      <c r="C93" s="54" t="s">
        <v>733</v>
      </c>
      <c r="D93" s="55">
        <v>0</v>
      </c>
      <c r="E93" s="54" t="s">
        <v>734</v>
      </c>
      <c r="F93" s="55">
        <v>20</v>
      </c>
    </row>
    <row r="94" ht="17" customHeight="1" spans="1:6">
      <c r="A94" s="54" t="s">
        <v>587</v>
      </c>
      <c r="B94" s="55">
        <v>0</v>
      </c>
      <c r="C94" s="54" t="s">
        <v>735</v>
      </c>
      <c r="D94" s="55">
        <v>0</v>
      </c>
      <c r="E94" s="54" t="s">
        <v>736</v>
      </c>
      <c r="F94" s="55">
        <v>0</v>
      </c>
    </row>
    <row r="95" ht="17" customHeight="1" spans="1:6">
      <c r="A95" s="54" t="s">
        <v>590</v>
      </c>
      <c r="B95" s="55">
        <v>0</v>
      </c>
      <c r="C95" s="54" t="s">
        <v>737</v>
      </c>
      <c r="D95" s="55">
        <v>267</v>
      </c>
      <c r="E95" s="54" t="s">
        <v>580</v>
      </c>
      <c r="F95" s="55">
        <v>0</v>
      </c>
    </row>
    <row r="96" ht="17" customHeight="1" spans="1:6">
      <c r="A96" s="54" t="s">
        <v>738</v>
      </c>
      <c r="B96" s="55">
        <v>0</v>
      </c>
      <c r="C96" s="54" t="s">
        <v>739</v>
      </c>
      <c r="D96" s="55">
        <v>18</v>
      </c>
      <c r="E96" s="54" t="s">
        <v>586</v>
      </c>
      <c r="F96" s="55">
        <v>8</v>
      </c>
    </row>
    <row r="97" ht="17" customHeight="1" spans="1:6">
      <c r="A97" s="54" t="s">
        <v>740</v>
      </c>
      <c r="B97" s="55">
        <v>0</v>
      </c>
      <c r="C97" s="54" t="s">
        <v>741</v>
      </c>
      <c r="D97" s="55">
        <v>0</v>
      </c>
      <c r="E97" s="54" t="s">
        <v>742</v>
      </c>
      <c r="F97" s="55">
        <v>63</v>
      </c>
    </row>
    <row r="98" ht="17" customHeight="1" spans="1:6">
      <c r="A98" s="54" t="s">
        <v>580</v>
      </c>
      <c r="B98" s="55">
        <v>0</v>
      </c>
      <c r="C98" s="54" t="s">
        <v>743</v>
      </c>
      <c r="D98" s="55">
        <v>0</v>
      </c>
      <c r="E98" s="54" t="s">
        <v>744</v>
      </c>
      <c r="F98" s="55">
        <v>0</v>
      </c>
    </row>
    <row r="99" ht="17" customHeight="1" spans="1:6">
      <c r="A99" s="54" t="s">
        <v>745</v>
      </c>
      <c r="B99" s="55">
        <v>0</v>
      </c>
      <c r="C99" s="54" t="s">
        <v>746</v>
      </c>
      <c r="D99" s="55">
        <v>0</v>
      </c>
      <c r="E99" s="54" t="s">
        <v>585</v>
      </c>
      <c r="F99" s="55">
        <v>0</v>
      </c>
    </row>
    <row r="100" ht="17" customHeight="1" spans="1:6">
      <c r="A100" s="54" t="s">
        <v>747</v>
      </c>
      <c r="B100" s="55">
        <v>2</v>
      </c>
      <c r="C100" s="54" t="s">
        <v>748</v>
      </c>
      <c r="D100" s="55">
        <v>0</v>
      </c>
      <c r="E100" s="54" t="s">
        <v>587</v>
      </c>
      <c r="F100" s="55">
        <v>0</v>
      </c>
    </row>
    <row r="101" ht="17" customHeight="1" spans="1:6">
      <c r="A101" s="54" t="s">
        <v>749</v>
      </c>
      <c r="B101" s="55">
        <v>0</v>
      </c>
      <c r="C101" s="54" t="s">
        <v>750</v>
      </c>
      <c r="D101" s="55">
        <v>0</v>
      </c>
      <c r="E101" s="54" t="s">
        <v>590</v>
      </c>
      <c r="F101" s="55">
        <v>0</v>
      </c>
    </row>
    <row r="102" ht="17" customHeight="1" spans="1:6">
      <c r="A102" s="54" t="s">
        <v>751</v>
      </c>
      <c r="B102" s="55">
        <v>0</v>
      </c>
      <c r="C102" s="54" t="s">
        <v>752</v>
      </c>
      <c r="D102" s="55">
        <v>35</v>
      </c>
      <c r="E102" s="54" t="s">
        <v>753</v>
      </c>
      <c r="F102" s="55">
        <v>0</v>
      </c>
    </row>
    <row r="103" ht="16.95" customHeight="1" spans="1:6">
      <c r="A103" s="54" t="s">
        <v>754</v>
      </c>
      <c r="B103" s="55">
        <v>13</v>
      </c>
      <c r="C103" s="54" t="s">
        <v>755</v>
      </c>
      <c r="D103" s="55">
        <v>0</v>
      </c>
      <c r="E103" s="54" t="s">
        <v>756</v>
      </c>
      <c r="F103" s="55">
        <v>0</v>
      </c>
    </row>
    <row r="104" ht="16.95" customHeight="1" spans="1:6">
      <c r="A104" s="54" t="s">
        <v>757</v>
      </c>
      <c r="B104" s="55">
        <v>5</v>
      </c>
      <c r="C104" s="54" t="s">
        <v>758</v>
      </c>
      <c r="D104" s="55">
        <v>214</v>
      </c>
      <c r="E104" s="54" t="s">
        <v>759</v>
      </c>
      <c r="F104" s="55">
        <v>0</v>
      </c>
    </row>
    <row r="105" ht="17" customHeight="1" spans="1:6">
      <c r="A105" s="54" t="s">
        <v>586</v>
      </c>
      <c r="B105" s="55">
        <v>0</v>
      </c>
      <c r="C105" s="54" t="s">
        <v>760</v>
      </c>
      <c r="D105" s="55">
        <v>0</v>
      </c>
      <c r="E105" s="54" t="s">
        <v>580</v>
      </c>
      <c r="F105" s="55">
        <v>0</v>
      </c>
    </row>
    <row r="106" ht="17" customHeight="1" spans="1:6">
      <c r="A106" s="54" t="s">
        <v>761</v>
      </c>
      <c r="B106" s="55">
        <v>152</v>
      </c>
      <c r="C106" s="54" t="s">
        <v>762</v>
      </c>
      <c r="D106" s="55">
        <v>0</v>
      </c>
      <c r="E106" s="54" t="s">
        <v>586</v>
      </c>
      <c r="F106" s="55">
        <v>0</v>
      </c>
    </row>
    <row r="107" ht="17" customHeight="1" spans="1:6">
      <c r="A107" s="54" t="s">
        <v>763</v>
      </c>
      <c r="B107" s="55">
        <v>159</v>
      </c>
      <c r="C107" s="54" t="s">
        <v>764</v>
      </c>
      <c r="D107" s="55">
        <v>5797</v>
      </c>
      <c r="E107" s="54" t="s">
        <v>765</v>
      </c>
      <c r="F107" s="55">
        <v>0</v>
      </c>
    </row>
    <row r="108" ht="17" customHeight="1" spans="1:6">
      <c r="A108" s="54" t="s">
        <v>766</v>
      </c>
      <c r="B108" s="55">
        <v>139</v>
      </c>
      <c r="C108" s="54" t="s">
        <v>767</v>
      </c>
      <c r="D108" s="55">
        <v>73</v>
      </c>
      <c r="E108" s="54" t="s">
        <v>768</v>
      </c>
      <c r="F108" s="55">
        <v>0</v>
      </c>
    </row>
    <row r="109" ht="17" customHeight="1" spans="1:6">
      <c r="A109" s="54" t="s">
        <v>769</v>
      </c>
      <c r="B109" s="55">
        <v>20</v>
      </c>
      <c r="C109" s="54" t="s">
        <v>770</v>
      </c>
      <c r="D109" s="55">
        <v>73</v>
      </c>
      <c r="E109" s="54" t="s">
        <v>585</v>
      </c>
      <c r="F109" s="55">
        <v>0</v>
      </c>
    </row>
    <row r="110" ht="17" customHeight="1" spans="1:6">
      <c r="A110" s="54" t="s">
        <v>771</v>
      </c>
      <c r="B110" s="55">
        <v>0</v>
      </c>
      <c r="C110" s="54" t="s">
        <v>772</v>
      </c>
      <c r="D110" s="55">
        <v>0</v>
      </c>
      <c r="E110" s="54" t="s">
        <v>587</v>
      </c>
      <c r="F110" s="55">
        <v>0</v>
      </c>
    </row>
    <row r="111" ht="17" customHeight="1" spans="1:6">
      <c r="A111" s="54" t="s">
        <v>773</v>
      </c>
      <c r="B111" s="55">
        <v>0</v>
      </c>
      <c r="C111" s="54" t="s">
        <v>774</v>
      </c>
      <c r="D111" s="55">
        <v>4692</v>
      </c>
      <c r="E111" s="54" t="s">
        <v>590</v>
      </c>
      <c r="F111" s="55">
        <v>0</v>
      </c>
    </row>
    <row r="112" ht="17" customHeight="1" spans="1:6">
      <c r="A112" s="54" t="s">
        <v>585</v>
      </c>
      <c r="B112" s="55">
        <v>0</v>
      </c>
      <c r="C112" s="54" t="s">
        <v>585</v>
      </c>
      <c r="D112" s="55">
        <v>3189</v>
      </c>
      <c r="E112" s="54" t="s">
        <v>775</v>
      </c>
      <c r="F112" s="55">
        <v>0</v>
      </c>
    </row>
    <row r="113" ht="17" customHeight="1" spans="1:6">
      <c r="A113" s="54" t="s">
        <v>587</v>
      </c>
      <c r="B113" s="55">
        <v>0</v>
      </c>
      <c r="C113" s="54" t="s">
        <v>587</v>
      </c>
      <c r="D113" s="55">
        <v>272</v>
      </c>
      <c r="E113" s="54" t="s">
        <v>776</v>
      </c>
      <c r="F113" s="55">
        <v>0</v>
      </c>
    </row>
    <row r="114" ht="17" customHeight="1" spans="1:6">
      <c r="A114" s="54" t="s">
        <v>590</v>
      </c>
      <c r="B114" s="55">
        <v>0</v>
      </c>
      <c r="C114" s="54" t="s">
        <v>590</v>
      </c>
      <c r="D114" s="55">
        <v>0</v>
      </c>
      <c r="E114" s="54" t="s">
        <v>777</v>
      </c>
      <c r="F114" s="55">
        <v>0</v>
      </c>
    </row>
    <row r="115" ht="17" customHeight="1" spans="1:6">
      <c r="A115" s="54" t="s">
        <v>654</v>
      </c>
      <c r="B115" s="55">
        <v>0</v>
      </c>
      <c r="C115" s="54" t="s">
        <v>580</v>
      </c>
      <c r="D115" s="55">
        <v>59</v>
      </c>
      <c r="E115" s="54" t="s">
        <v>580</v>
      </c>
      <c r="F115" s="55">
        <v>0</v>
      </c>
    </row>
    <row r="116" ht="17" customHeight="1" spans="1:6">
      <c r="A116" s="54" t="s">
        <v>586</v>
      </c>
      <c r="B116" s="55">
        <v>0</v>
      </c>
      <c r="C116" s="54" t="s">
        <v>778</v>
      </c>
      <c r="D116" s="55">
        <v>314</v>
      </c>
      <c r="E116" s="54" t="s">
        <v>586</v>
      </c>
      <c r="F116" s="55">
        <v>0</v>
      </c>
    </row>
    <row r="117" ht="17" customHeight="1" spans="1:6">
      <c r="A117" s="54" t="s">
        <v>779</v>
      </c>
      <c r="B117" s="55">
        <v>0</v>
      </c>
      <c r="C117" s="54" t="s">
        <v>780</v>
      </c>
      <c r="D117" s="55">
        <v>0</v>
      </c>
      <c r="E117" s="54" t="s">
        <v>781</v>
      </c>
      <c r="F117" s="55">
        <v>0</v>
      </c>
    </row>
    <row r="118" ht="17" customHeight="1" spans="1:6">
      <c r="A118" s="54" t="s">
        <v>782</v>
      </c>
      <c r="B118" s="55">
        <v>0</v>
      </c>
      <c r="C118" s="54" t="s">
        <v>783</v>
      </c>
      <c r="D118" s="55">
        <v>0</v>
      </c>
      <c r="E118" s="54" t="s">
        <v>784</v>
      </c>
      <c r="F118" s="55">
        <v>0</v>
      </c>
    </row>
    <row r="119" ht="17" customHeight="1" spans="1:6">
      <c r="A119" s="54" t="s">
        <v>785</v>
      </c>
      <c r="B119" s="55">
        <v>0</v>
      </c>
      <c r="C119" s="54" t="s">
        <v>786</v>
      </c>
      <c r="D119" s="55">
        <v>2</v>
      </c>
      <c r="E119" s="54" t="s">
        <v>585</v>
      </c>
      <c r="F119" s="55">
        <v>0</v>
      </c>
    </row>
    <row r="120" ht="17" customHeight="1" spans="1:6">
      <c r="A120" s="54" t="s">
        <v>787</v>
      </c>
      <c r="B120" s="55">
        <v>0</v>
      </c>
      <c r="C120" s="54" t="s">
        <v>586</v>
      </c>
      <c r="D120" s="55">
        <v>0</v>
      </c>
      <c r="E120" s="54" t="s">
        <v>587</v>
      </c>
      <c r="F120" s="55">
        <v>0</v>
      </c>
    </row>
    <row r="121" ht="17" customHeight="1" spans="1:6">
      <c r="A121" s="54" t="s">
        <v>788</v>
      </c>
      <c r="B121" s="55">
        <v>0</v>
      </c>
      <c r="C121" s="54" t="s">
        <v>789</v>
      </c>
      <c r="D121" s="55">
        <v>856</v>
      </c>
      <c r="E121" s="54" t="s">
        <v>590</v>
      </c>
      <c r="F121" s="55">
        <v>0</v>
      </c>
    </row>
    <row r="122" ht="17" customHeight="1" spans="1:6">
      <c r="A122" s="54" t="s">
        <v>790</v>
      </c>
      <c r="B122" s="55">
        <v>0</v>
      </c>
      <c r="C122" s="54" t="s">
        <v>791</v>
      </c>
      <c r="D122" s="55">
        <v>4</v>
      </c>
      <c r="E122" s="54" t="s">
        <v>792</v>
      </c>
      <c r="F122" s="55">
        <v>0</v>
      </c>
    </row>
    <row r="123" ht="17" customHeight="1" spans="1:6">
      <c r="A123" s="105" t="s">
        <v>793</v>
      </c>
      <c r="B123" s="55">
        <v>0</v>
      </c>
      <c r="C123" s="54" t="s">
        <v>585</v>
      </c>
      <c r="D123" s="55">
        <v>0</v>
      </c>
      <c r="E123" s="54" t="s">
        <v>794</v>
      </c>
      <c r="F123" s="55">
        <v>0</v>
      </c>
    </row>
    <row r="124" ht="17" customHeight="1" spans="1:6">
      <c r="A124" s="54" t="s">
        <v>795</v>
      </c>
      <c r="B124" s="55">
        <v>0</v>
      </c>
      <c r="C124" s="54" t="s">
        <v>587</v>
      </c>
      <c r="D124" s="55">
        <v>0</v>
      </c>
      <c r="E124" s="54" t="s">
        <v>586</v>
      </c>
      <c r="F124" s="55">
        <v>0</v>
      </c>
    </row>
    <row r="125" ht="17" customHeight="1" spans="1:6">
      <c r="A125" s="54" t="s">
        <v>796</v>
      </c>
      <c r="B125" s="55">
        <v>0</v>
      </c>
      <c r="C125" s="54" t="s">
        <v>590</v>
      </c>
      <c r="D125" s="55">
        <v>0</v>
      </c>
      <c r="E125" s="54" t="s">
        <v>797</v>
      </c>
      <c r="F125" s="55">
        <v>0</v>
      </c>
    </row>
    <row r="126" ht="17" customHeight="1" spans="1:6">
      <c r="A126" s="54" t="s">
        <v>798</v>
      </c>
      <c r="B126" s="55">
        <v>0</v>
      </c>
      <c r="C126" s="54" t="s">
        <v>799</v>
      </c>
      <c r="D126" s="55">
        <v>0</v>
      </c>
      <c r="E126" s="54" t="s">
        <v>800</v>
      </c>
      <c r="F126" s="55">
        <v>0</v>
      </c>
    </row>
    <row r="127" ht="17" customHeight="1" spans="1:6">
      <c r="A127" s="54" t="s">
        <v>801</v>
      </c>
      <c r="B127" s="55">
        <v>0</v>
      </c>
      <c r="C127" s="54" t="s">
        <v>586</v>
      </c>
      <c r="D127" s="55">
        <v>0</v>
      </c>
      <c r="E127" s="54" t="s">
        <v>585</v>
      </c>
      <c r="F127" s="55">
        <v>0</v>
      </c>
    </row>
    <row r="128" ht="17" customHeight="1" spans="1:6">
      <c r="A128" s="54" t="s">
        <v>802</v>
      </c>
      <c r="B128" s="55">
        <v>0</v>
      </c>
      <c r="C128" s="54" t="s">
        <v>803</v>
      </c>
      <c r="D128" s="55">
        <v>4</v>
      </c>
      <c r="E128" s="54" t="s">
        <v>587</v>
      </c>
      <c r="F128" s="55">
        <v>0</v>
      </c>
    </row>
    <row r="129" ht="17" customHeight="1" spans="1:6">
      <c r="A129" s="54" t="s">
        <v>580</v>
      </c>
      <c r="B129" s="55">
        <v>0</v>
      </c>
      <c r="C129" s="54" t="s">
        <v>590</v>
      </c>
      <c r="D129" s="55">
        <v>0</v>
      </c>
      <c r="E129" s="54" t="s">
        <v>804</v>
      </c>
      <c r="F129" s="55">
        <v>5</v>
      </c>
    </row>
    <row r="130" ht="17" customHeight="1" spans="1:6">
      <c r="A130" s="54" t="s">
        <v>805</v>
      </c>
      <c r="B130" s="55">
        <v>0</v>
      </c>
      <c r="C130" s="54" t="s">
        <v>806</v>
      </c>
      <c r="D130" s="55">
        <v>10</v>
      </c>
      <c r="E130" s="54" t="s">
        <v>807</v>
      </c>
      <c r="F130" s="55">
        <v>0</v>
      </c>
    </row>
    <row r="131" ht="17" customHeight="1" spans="1:6">
      <c r="A131" s="54" t="s">
        <v>808</v>
      </c>
      <c r="B131" s="55">
        <v>0</v>
      </c>
      <c r="C131" s="54" t="s">
        <v>809</v>
      </c>
      <c r="D131" s="55">
        <v>0</v>
      </c>
      <c r="E131" s="54" t="s">
        <v>810</v>
      </c>
      <c r="F131" s="55">
        <v>0</v>
      </c>
    </row>
    <row r="132" ht="17" customHeight="1" spans="1:6">
      <c r="A132" s="54" t="s">
        <v>811</v>
      </c>
      <c r="B132" s="55">
        <v>66</v>
      </c>
      <c r="C132" s="54" t="s">
        <v>812</v>
      </c>
      <c r="D132" s="55">
        <v>0</v>
      </c>
      <c r="E132" s="54" t="s">
        <v>813</v>
      </c>
      <c r="F132" s="55">
        <v>0</v>
      </c>
    </row>
    <row r="133" ht="16.95" customHeight="1" spans="1:6">
      <c r="A133" s="54" t="s">
        <v>814</v>
      </c>
      <c r="B133" s="55">
        <v>0</v>
      </c>
      <c r="C133" s="54" t="s">
        <v>815</v>
      </c>
      <c r="D133" s="55">
        <v>0</v>
      </c>
      <c r="E133" s="54" t="s">
        <v>816</v>
      </c>
      <c r="F133" s="55">
        <v>0</v>
      </c>
    </row>
    <row r="134" ht="17" customHeight="1" spans="1:6">
      <c r="A134" s="54" t="s">
        <v>817</v>
      </c>
      <c r="B134" s="55">
        <v>66</v>
      </c>
      <c r="C134" s="54" t="s">
        <v>818</v>
      </c>
      <c r="D134" s="55">
        <v>0</v>
      </c>
      <c r="E134" s="54" t="s">
        <v>819</v>
      </c>
      <c r="F134" s="55">
        <v>0</v>
      </c>
    </row>
    <row r="135" ht="17" customHeight="1" spans="1:6">
      <c r="A135" s="54" t="s">
        <v>820</v>
      </c>
      <c r="B135" s="55">
        <v>54591</v>
      </c>
      <c r="C135" s="54" t="s">
        <v>821</v>
      </c>
      <c r="D135" s="55">
        <v>0</v>
      </c>
      <c r="E135" s="54" t="s">
        <v>822</v>
      </c>
      <c r="F135" s="55">
        <v>108</v>
      </c>
    </row>
    <row r="136" ht="17" customHeight="1" spans="1:6">
      <c r="A136" s="54" t="s">
        <v>823</v>
      </c>
      <c r="B136" s="55">
        <v>716</v>
      </c>
      <c r="C136" s="54" t="s">
        <v>824</v>
      </c>
      <c r="D136" s="55">
        <v>0</v>
      </c>
      <c r="E136" s="54" t="s">
        <v>825</v>
      </c>
      <c r="F136" s="55">
        <v>202</v>
      </c>
    </row>
    <row r="137" ht="17" customHeight="1" spans="1:6">
      <c r="A137" s="54" t="s">
        <v>585</v>
      </c>
      <c r="B137" s="55">
        <v>706</v>
      </c>
      <c r="C137" s="54" t="s">
        <v>826</v>
      </c>
      <c r="D137" s="55">
        <v>0</v>
      </c>
      <c r="E137" s="54" t="s">
        <v>585</v>
      </c>
      <c r="F137" s="55">
        <v>86</v>
      </c>
    </row>
    <row r="138" ht="17" customHeight="1" spans="1:6">
      <c r="A138" s="54" t="s">
        <v>587</v>
      </c>
      <c r="B138" s="55">
        <v>0</v>
      </c>
      <c r="C138" s="54" t="s">
        <v>827</v>
      </c>
      <c r="D138" s="55">
        <v>0</v>
      </c>
      <c r="E138" s="54" t="s">
        <v>587</v>
      </c>
      <c r="F138" s="55">
        <v>0</v>
      </c>
    </row>
    <row r="139" ht="17" customHeight="1" spans="1:6">
      <c r="A139" s="54" t="s">
        <v>590</v>
      </c>
      <c r="B139" s="55">
        <v>0</v>
      </c>
      <c r="C139" s="54" t="s">
        <v>828</v>
      </c>
      <c r="D139" s="55">
        <v>0</v>
      </c>
      <c r="E139" s="54" t="s">
        <v>590</v>
      </c>
      <c r="F139" s="55">
        <v>0</v>
      </c>
    </row>
    <row r="140" ht="17" customHeight="1" spans="1:6">
      <c r="A140" s="54" t="s">
        <v>829</v>
      </c>
      <c r="B140" s="55">
        <v>10</v>
      </c>
      <c r="C140" s="54" t="s">
        <v>830</v>
      </c>
      <c r="D140" s="55">
        <v>0</v>
      </c>
      <c r="E140" s="54" t="s">
        <v>831</v>
      </c>
      <c r="F140" s="55">
        <v>0</v>
      </c>
    </row>
    <row r="141" ht="17" customHeight="1" spans="1:6">
      <c r="A141" s="54" t="s">
        <v>832</v>
      </c>
      <c r="B141" s="55">
        <v>51775</v>
      </c>
      <c r="C141" s="54" t="s">
        <v>812</v>
      </c>
      <c r="D141" s="55">
        <v>0</v>
      </c>
      <c r="E141" s="54" t="s">
        <v>833</v>
      </c>
      <c r="F141" s="55">
        <v>115</v>
      </c>
    </row>
    <row r="142" ht="17" customHeight="1" spans="1:6">
      <c r="A142" s="54" t="s">
        <v>834</v>
      </c>
      <c r="B142" s="55">
        <v>1695</v>
      </c>
      <c r="C142" s="54" t="s">
        <v>835</v>
      </c>
      <c r="D142" s="55">
        <v>0</v>
      </c>
      <c r="E142" s="54" t="s">
        <v>836</v>
      </c>
      <c r="F142" s="55">
        <v>0</v>
      </c>
    </row>
    <row r="143" ht="17" customHeight="1" spans="1:6">
      <c r="A143" s="54" t="s">
        <v>837</v>
      </c>
      <c r="B143" s="55">
        <v>21291</v>
      </c>
      <c r="C143" s="54" t="s">
        <v>838</v>
      </c>
      <c r="D143" s="55">
        <v>0</v>
      </c>
      <c r="E143" s="54" t="s">
        <v>839</v>
      </c>
      <c r="F143" s="55">
        <v>1</v>
      </c>
    </row>
    <row r="144" ht="17" customHeight="1" spans="1:6">
      <c r="A144" s="54" t="s">
        <v>840</v>
      </c>
      <c r="B144" s="55">
        <v>6780</v>
      </c>
      <c r="C144" s="54" t="s">
        <v>841</v>
      </c>
      <c r="D144" s="55">
        <v>0</v>
      </c>
      <c r="E144" s="54" t="s">
        <v>842</v>
      </c>
      <c r="F144" s="55">
        <v>64</v>
      </c>
    </row>
    <row r="145" ht="17" customHeight="1" spans="1:6">
      <c r="A145" s="54" t="s">
        <v>843</v>
      </c>
      <c r="B145" s="55">
        <v>2056</v>
      </c>
      <c r="C145" s="54" t="s">
        <v>844</v>
      </c>
      <c r="D145" s="55">
        <v>0</v>
      </c>
      <c r="E145" s="54" t="s">
        <v>585</v>
      </c>
      <c r="F145" s="55">
        <v>0</v>
      </c>
    </row>
    <row r="146" ht="17" customHeight="1" spans="1:6">
      <c r="A146" s="54" t="s">
        <v>845</v>
      </c>
      <c r="B146" s="55">
        <v>100</v>
      </c>
      <c r="C146" s="54" t="s">
        <v>846</v>
      </c>
      <c r="D146" s="55">
        <v>0</v>
      </c>
      <c r="E146" s="54" t="s">
        <v>587</v>
      </c>
      <c r="F146" s="55">
        <v>0</v>
      </c>
    </row>
    <row r="147" ht="17" customHeight="1" spans="1:6">
      <c r="A147" s="54" t="s">
        <v>847</v>
      </c>
      <c r="B147" s="55">
        <v>19853</v>
      </c>
      <c r="C147" s="54" t="s">
        <v>812</v>
      </c>
      <c r="D147" s="55">
        <v>0</v>
      </c>
      <c r="E147" s="54" t="s">
        <v>590</v>
      </c>
      <c r="F147" s="55">
        <v>0</v>
      </c>
    </row>
    <row r="148" ht="17" customHeight="1" spans="1:6">
      <c r="A148" s="54" t="s">
        <v>848</v>
      </c>
      <c r="B148" s="55">
        <v>1339</v>
      </c>
      <c r="C148" s="54" t="s">
        <v>849</v>
      </c>
      <c r="D148" s="55">
        <v>0</v>
      </c>
      <c r="E148" s="54" t="s">
        <v>850</v>
      </c>
      <c r="F148" s="55">
        <v>0</v>
      </c>
    </row>
    <row r="149" ht="17" customHeight="1" spans="1:6">
      <c r="A149" s="54" t="s">
        <v>851</v>
      </c>
      <c r="B149" s="55">
        <v>0</v>
      </c>
      <c r="C149" s="54" t="s">
        <v>852</v>
      </c>
      <c r="D149" s="55">
        <v>0</v>
      </c>
      <c r="E149" s="54" t="s">
        <v>853</v>
      </c>
      <c r="F149" s="55">
        <v>0</v>
      </c>
    </row>
    <row r="150" ht="17" customHeight="1" spans="1:6">
      <c r="A150" s="54" t="s">
        <v>854</v>
      </c>
      <c r="B150" s="55">
        <v>684</v>
      </c>
      <c r="C150" s="54" t="s">
        <v>855</v>
      </c>
      <c r="D150" s="55">
        <v>0</v>
      </c>
      <c r="E150" s="54" t="s">
        <v>856</v>
      </c>
      <c r="F150" s="55">
        <v>0</v>
      </c>
    </row>
    <row r="151" ht="17" customHeight="1" spans="1:6">
      <c r="A151" s="54" t="s">
        <v>857</v>
      </c>
      <c r="B151" s="55">
        <v>0</v>
      </c>
      <c r="C151" s="54" t="s">
        <v>858</v>
      </c>
      <c r="D151" s="55">
        <v>0</v>
      </c>
      <c r="E151" s="54" t="s">
        <v>859</v>
      </c>
      <c r="F151" s="55">
        <v>64</v>
      </c>
    </row>
    <row r="152" ht="17" customHeight="1" spans="1:6">
      <c r="A152" s="54" t="s">
        <v>860</v>
      </c>
      <c r="B152" s="55">
        <v>0</v>
      </c>
      <c r="C152" s="54" t="s">
        <v>812</v>
      </c>
      <c r="D152" s="55">
        <v>0</v>
      </c>
      <c r="E152" s="54" t="s">
        <v>861</v>
      </c>
      <c r="F152" s="55">
        <v>0</v>
      </c>
    </row>
    <row r="153" ht="17" customHeight="1" spans="1:6">
      <c r="A153" s="54" t="s">
        <v>862</v>
      </c>
      <c r="B153" s="55">
        <v>655</v>
      </c>
      <c r="C153" s="54" t="s">
        <v>863</v>
      </c>
      <c r="D153" s="55">
        <v>0</v>
      </c>
      <c r="E153" s="54" t="s">
        <v>864</v>
      </c>
      <c r="F153" s="55">
        <v>0</v>
      </c>
    </row>
    <row r="154" ht="17" customHeight="1" spans="1:6">
      <c r="A154" s="54" t="s">
        <v>865</v>
      </c>
      <c r="B154" s="55">
        <v>0</v>
      </c>
      <c r="C154" s="54" t="s">
        <v>866</v>
      </c>
      <c r="D154" s="55">
        <v>0</v>
      </c>
      <c r="E154" s="54" t="s">
        <v>867</v>
      </c>
      <c r="F154" s="55">
        <v>0</v>
      </c>
    </row>
    <row r="155" ht="17" customHeight="1" spans="1:6">
      <c r="A155" s="54" t="s">
        <v>868</v>
      </c>
      <c r="B155" s="55">
        <v>0</v>
      </c>
      <c r="C155" s="54" t="s">
        <v>869</v>
      </c>
      <c r="D155" s="55">
        <v>0</v>
      </c>
      <c r="E155" s="54" t="s">
        <v>870</v>
      </c>
      <c r="F155" s="55">
        <v>240</v>
      </c>
    </row>
    <row r="156" ht="17" customHeight="1" spans="1:6">
      <c r="A156" s="54" t="s">
        <v>871</v>
      </c>
      <c r="B156" s="55">
        <v>0</v>
      </c>
      <c r="C156" s="54" t="s">
        <v>872</v>
      </c>
      <c r="D156" s="55">
        <v>0</v>
      </c>
      <c r="E156" s="54" t="s">
        <v>585</v>
      </c>
      <c r="F156" s="55">
        <v>240</v>
      </c>
    </row>
    <row r="157" ht="17" customHeight="1" spans="1:6">
      <c r="A157" s="54" t="s">
        <v>873</v>
      </c>
      <c r="B157" s="55">
        <v>0</v>
      </c>
      <c r="C157" s="54" t="s">
        <v>874</v>
      </c>
      <c r="D157" s="55">
        <v>0</v>
      </c>
      <c r="E157" s="54" t="s">
        <v>587</v>
      </c>
      <c r="F157" s="55">
        <v>0</v>
      </c>
    </row>
    <row r="158" ht="17" customHeight="1" spans="1:6">
      <c r="A158" s="54" t="s">
        <v>875</v>
      </c>
      <c r="B158" s="55">
        <v>0</v>
      </c>
      <c r="C158" s="54" t="s">
        <v>876</v>
      </c>
      <c r="D158" s="55">
        <v>0</v>
      </c>
      <c r="E158" s="54" t="s">
        <v>590</v>
      </c>
      <c r="F158" s="55">
        <v>0</v>
      </c>
    </row>
    <row r="159" ht="17" customHeight="1" spans="1:6">
      <c r="A159" s="54" t="s">
        <v>877</v>
      </c>
      <c r="B159" s="55">
        <v>0</v>
      </c>
      <c r="C159" s="54" t="s">
        <v>878</v>
      </c>
      <c r="D159" s="55">
        <v>0</v>
      </c>
      <c r="E159" s="54" t="s">
        <v>879</v>
      </c>
      <c r="F159" s="55">
        <v>0</v>
      </c>
    </row>
    <row r="160" ht="17" customHeight="1" spans="1:6">
      <c r="A160" s="54" t="s">
        <v>880</v>
      </c>
      <c r="B160" s="55">
        <v>0</v>
      </c>
      <c r="C160" s="54" t="s">
        <v>881</v>
      </c>
      <c r="D160" s="55">
        <v>0</v>
      </c>
      <c r="E160" s="54" t="s">
        <v>882</v>
      </c>
      <c r="F160" s="55">
        <v>0</v>
      </c>
    </row>
    <row r="161" ht="17" customHeight="1" spans="1:6">
      <c r="A161" s="54" t="s">
        <v>883</v>
      </c>
      <c r="B161" s="55">
        <v>0</v>
      </c>
      <c r="C161" s="54" t="s">
        <v>884</v>
      </c>
      <c r="D161" s="55">
        <v>25</v>
      </c>
      <c r="E161" s="54" t="s">
        <v>885</v>
      </c>
      <c r="F161" s="55">
        <v>0</v>
      </c>
    </row>
    <row r="162" ht="17" customHeight="1" spans="1:6">
      <c r="A162" s="54" t="s">
        <v>886</v>
      </c>
      <c r="B162" s="55">
        <v>0</v>
      </c>
      <c r="C162" s="54" t="s">
        <v>812</v>
      </c>
      <c r="D162" s="55">
        <v>25</v>
      </c>
      <c r="E162" s="54" t="s">
        <v>887</v>
      </c>
      <c r="F162" s="55">
        <v>0</v>
      </c>
    </row>
    <row r="163" ht="17" customHeight="1" spans="1:6">
      <c r="A163" s="54" t="s">
        <v>888</v>
      </c>
      <c r="B163" s="55">
        <v>0</v>
      </c>
      <c r="C163" s="54" t="s">
        <v>889</v>
      </c>
      <c r="D163" s="55">
        <v>0</v>
      </c>
      <c r="E163" s="54" t="s">
        <v>890</v>
      </c>
      <c r="F163" s="55">
        <v>0</v>
      </c>
    </row>
    <row r="164" ht="17" customHeight="1" spans="1:6">
      <c r="A164" s="54" t="s">
        <v>891</v>
      </c>
      <c r="B164" s="55">
        <v>0</v>
      </c>
      <c r="C164" s="54" t="s">
        <v>892</v>
      </c>
      <c r="D164" s="55">
        <v>0</v>
      </c>
      <c r="E164" s="54" t="s">
        <v>893</v>
      </c>
      <c r="F164" s="55">
        <v>328</v>
      </c>
    </row>
    <row r="165" ht="17" customHeight="1" spans="1:6">
      <c r="A165" s="54" t="s">
        <v>894</v>
      </c>
      <c r="B165" s="55">
        <v>0</v>
      </c>
      <c r="C165" s="54" t="s">
        <v>895</v>
      </c>
      <c r="D165" s="55">
        <v>0</v>
      </c>
      <c r="E165" s="54" t="s">
        <v>585</v>
      </c>
      <c r="F165" s="55">
        <v>183</v>
      </c>
    </row>
    <row r="166" ht="17" customHeight="1" spans="1:6">
      <c r="A166" s="54" t="s">
        <v>896</v>
      </c>
      <c r="B166" s="55">
        <v>0</v>
      </c>
      <c r="C166" s="54" t="s">
        <v>897</v>
      </c>
      <c r="D166" s="55">
        <v>0</v>
      </c>
      <c r="E166" s="54" t="s">
        <v>587</v>
      </c>
      <c r="F166" s="55">
        <v>0</v>
      </c>
    </row>
    <row r="167" ht="17" customHeight="1" spans="1:6">
      <c r="A167" s="54" t="s">
        <v>898</v>
      </c>
      <c r="B167" s="55">
        <v>0</v>
      </c>
      <c r="C167" s="54" t="s">
        <v>899</v>
      </c>
      <c r="D167" s="55">
        <v>0</v>
      </c>
      <c r="E167" s="54" t="s">
        <v>590</v>
      </c>
      <c r="F167" s="55">
        <v>0</v>
      </c>
    </row>
    <row r="168" ht="17" customHeight="1" spans="1:6">
      <c r="A168" s="54" t="s">
        <v>900</v>
      </c>
      <c r="B168" s="55">
        <v>102</v>
      </c>
      <c r="C168" s="54" t="s">
        <v>901</v>
      </c>
      <c r="D168" s="55">
        <v>0</v>
      </c>
      <c r="E168" s="54" t="s">
        <v>902</v>
      </c>
      <c r="F168" s="55">
        <v>0</v>
      </c>
    </row>
    <row r="169" ht="17" customHeight="1" spans="1:6">
      <c r="A169" s="54" t="s">
        <v>903</v>
      </c>
      <c r="B169" s="55">
        <v>102</v>
      </c>
      <c r="C169" s="54" t="s">
        <v>904</v>
      </c>
      <c r="D169" s="55">
        <v>0</v>
      </c>
      <c r="E169" s="54" t="s">
        <v>905</v>
      </c>
      <c r="F169" s="55">
        <v>0</v>
      </c>
    </row>
    <row r="170" ht="17" customHeight="1" spans="1:6">
      <c r="A170" s="54" t="s">
        <v>906</v>
      </c>
      <c r="B170" s="55">
        <v>0</v>
      </c>
      <c r="C170" s="54" t="s">
        <v>907</v>
      </c>
      <c r="D170" s="55">
        <v>0</v>
      </c>
      <c r="E170" s="54" t="s">
        <v>908</v>
      </c>
      <c r="F170" s="55">
        <v>0</v>
      </c>
    </row>
    <row r="171" ht="17" customHeight="1" spans="1:6">
      <c r="A171" s="54" t="s">
        <v>909</v>
      </c>
      <c r="B171" s="55">
        <v>0</v>
      </c>
      <c r="C171" s="54" t="s">
        <v>910</v>
      </c>
      <c r="D171" s="55">
        <v>0</v>
      </c>
      <c r="E171" s="54" t="s">
        <v>911</v>
      </c>
      <c r="F171" s="55">
        <v>145</v>
      </c>
    </row>
    <row r="172" ht="17" customHeight="1" spans="1:6">
      <c r="A172" s="54" t="s">
        <v>912</v>
      </c>
      <c r="B172" s="55">
        <v>419</v>
      </c>
      <c r="C172" s="54" t="s">
        <v>913</v>
      </c>
      <c r="D172" s="55">
        <v>0</v>
      </c>
      <c r="E172" s="54" t="s">
        <v>914</v>
      </c>
      <c r="F172" s="55">
        <v>364</v>
      </c>
    </row>
    <row r="173" ht="17" customHeight="1" spans="1:6">
      <c r="A173" s="54" t="s">
        <v>915</v>
      </c>
      <c r="B173" s="55">
        <v>212</v>
      </c>
      <c r="C173" s="54" t="s">
        <v>916</v>
      </c>
      <c r="D173" s="55">
        <v>0</v>
      </c>
      <c r="E173" s="54" t="s">
        <v>917</v>
      </c>
      <c r="F173" s="55">
        <v>0</v>
      </c>
    </row>
    <row r="174" ht="17" customHeight="1" spans="1:6">
      <c r="A174" s="54" t="s">
        <v>918</v>
      </c>
      <c r="B174" s="55">
        <v>188</v>
      </c>
      <c r="C174" s="54" t="s">
        <v>919</v>
      </c>
      <c r="D174" s="55">
        <v>0</v>
      </c>
      <c r="E174" s="54" t="s">
        <v>920</v>
      </c>
      <c r="F174" s="55">
        <v>0</v>
      </c>
    </row>
    <row r="175" ht="17" customHeight="1" spans="1:6">
      <c r="A175" s="54" t="s">
        <v>921</v>
      </c>
      <c r="B175" s="55">
        <v>19</v>
      </c>
      <c r="C175" s="54" t="s">
        <v>922</v>
      </c>
      <c r="D175" s="55">
        <v>0</v>
      </c>
      <c r="E175" s="54" t="s">
        <v>923</v>
      </c>
      <c r="F175" s="55">
        <v>364</v>
      </c>
    </row>
    <row r="176" ht="17" customHeight="1" spans="1:6">
      <c r="A176" s="54" t="s">
        <v>924</v>
      </c>
      <c r="B176" s="55">
        <v>0</v>
      </c>
      <c r="C176" s="54" t="s">
        <v>925</v>
      </c>
      <c r="D176" s="55">
        <v>4677</v>
      </c>
      <c r="E176" s="54" t="s">
        <v>926</v>
      </c>
      <c r="F176" s="55">
        <v>39615</v>
      </c>
    </row>
    <row r="177" ht="17" customHeight="1" spans="1:6">
      <c r="A177" s="54" t="s">
        <v>927</v>
      </c>
      <c r="B177" s="55">
        <v>0</v>
      </c>
      <c r="C177" s="54" t="s">
        <v>928</v>
      </c>
      <c r="D177" s="55">
        <v>0</v>
      </c>
      <c r="E177" s="54" t="s">
        <v>929</v>
      </c>
      <c r="F177" s="55">
        <v>1162</v>
      </c>
    </row>
    <row r="178" ht="17" customHeight="1" spans="1:6">
      <c r="A178" s="54" t="s">
        <v>930</v>
      </c>
      <c r="B178" s="55">
        <v>0</v>
      </c>
      <c r="C178" s="54" t="s">
        <v>931</v>
      </c>
      <c r="D178" s="55">
        <v>0</v>
      </c>
      <c r="E178" s="54" t="s">
        <v>585</v>
      </c>
      <c r="F178" s="55">
        <v>362</v>
      </c>
    </row>
    <row r="179" ht="17" customHeight="1" spans="1:6">
      <c r="A179" s="54" t="s">
        <v>932</v>
      </c>
      <c r="B179" s="55">
        <v>0</v>
      </c>
      <c r="C179" s="54" t="s">
        <v>933</v>
      </c>
      <c r="D179" s="55">
        <v>0</v>
      </c>
      <c r="E179" s="54" t="s">
        <v>587</v>
      </c>
      <c r="F179" s="55">
        <v>80</v>
      </c>
    </row>
    <row r="180" ht="17" customHeight="1" spans="1:6">
      <c r="A180" s="54" t="s">
        <v>934</v>
      </c>
      <c r="B180" s="55">
        <v>0</v>
      </c>
      <c r="C180" s="54" t="s">
        <v>935</v>
      </c>
      <c r="D180" s="55">
        <v>4677</v>
      </c>
      <c r="E180" s="54" t="s">
        <v>590</v>
      </c>
      <c r="F180" s="55">
        <v>0</v>
      </c>
    </row>
    <row r="181" ht="17" customHeight="1" spans="1:6">
      <c r="A181" s="54" t="s">
        <v>936</v>
      </c>
      <c r="B181" s="55">
        <v>0</v>
      </c>
      <c r="C181" s="54" t="s">
        <v>937</v>
      </c>
      <c r="D181" s="55">
        <v>2028</v>
      </c>
      <c r="E181" s="54" t="s">
        <v>938</v>
      </c>
      <c r="F181" s="55">
        <v>0</v>
      </c>
    </row>
    <row r="182" ht="17" customHeight="1" spans="1:6">
      <c r="A182" s="54" t="s">
        <v>939</v>
      </c>
      <c r="B182" s="55">
        <v>0</v>
      </c>
      <c r="C182" s="54" t="s">
        <v>940</v>
      </c>
      <c r="D182" s="55">
        <v>830</v>
      </c>
      <c r="E182" s="54" t="s">
        <v>941</v>
      </c>
      <c r="F182" s="55">
        <v>0</v>
      </c>
    </row>
    <row r="183" ht="17" customHeight="1" spans="1:6">
      <c r="A183" s="54" t="s">
        <v>942</v>
      </c>
      <c r="B183" s="55">
        <v>0</v>
      </c>
      <c r="C183" s="54" t="s">
        <v>585</v>
      </c>
      <c r="D183" s="55">
        <v>666</v>
      </c>
      <c r="E183" s="54" t="s">
        <v>943</v>
      </c>
      <c r="F183" s="55">
        <v>17</v>
      </c>
    </row>
    <row r="184" ht="17" customHeight="1" spans="1:6">
      <c r="A184" s="54" t="s">
        <v>944</v>
      </c>
      <c r="B184" s="55">
        <v>0</v>
      </c>
      <c r="C184" s="54" t="s">
        <v>587</v>
      </c>
      <c r="D184" s="55">
        <v>7</v>
      </c>
      <c r="E184" s="54" t="s">
        <v>945</v>
      </c>
      <c r="F184" s="55">
        <v>5</v>
      </c>
    </row>
    <row r="185" ht="17" customHeight="1" spans="1:6">
      <c r="A185" s="54" t="s">
        <v>946</v>
      </c>
      <c r="B185" s="55">
        <v>240</v>
      </c>
      <c r="C185" s="54" t="s">
        <v>590</v>
      </c>
      <c r="D185" s="55">
        <v>0</v>
      </c>
      <c r="E185" s="54" t="s">
        <v>580</v>
      </c>
      <c r="F185" s="55">
        <v>3</v>
      </c>
    </row>
    <row r="186" ht="17" customHeight="1" spans="1:6">
      <c r="A186" s="54" t="s">
        <v>947</v>
      </c>
      <c r="B186" s="55">
        <v>240</v>
      </c>
      <c r="C186" s="54" t="s">
        <v>948</v>
      </c>
      <c r="D186" s="55">
        <v>24</v>
      </c>
      <c r="E186" s="54" t="s">
        <v>949</v>
      </c>
      <c r="F186" s="55">
        <v>651</v>
      </c>
    </row>
    <row r="187" ht="17" customHeight="1" spans="1:6">
      <c r="A187" s="54" t="s">
        <v>950</v>
      </c>
      <c r="B187" s="55">
        <v>4732</v>
      </c>
      <c r="C187" s="54" t="s">
        <v>951</v>
      </c>
      <c r="D187" s="55">
        <v>0</v>
      </c>
      <c r="E187" s="54" t="s">
        <v>952</v>
      </c>
      <c r="F187" s="55">
        <v>0</v>
      </c>
    </row>
    <row r="188" ht="17" customHeight="1" spans="1:6">
      <c r="A188" s="54" t="s">
        <v>953</v>
      </c>
      <c r="B188" s="55">
        <v>30</v>
      </c>
      <c r="C188" s="54" t="s">
        <v>954</v>
      </c>
      <c r="D188" s="55">
        <v>0</v>
      </c>
      <c r="E188" s="54" t="s">
        <v>955</v>
      </c>
      <c r="F188" s="55">
        <v>0</v>
      </c>
    </row>
    <row r="189" ht="17" customHeight="1" spans="1:6">
      <c r="A189" s="54" t="s">
        <v>585</v>
      </c>
      <c r="B189" s="55">
        <v>20</v>
      </c>
      <c r="C189" s="54" t="s">
        <v>956</v>
      </c>
      <c r="D189" s="55">
        <v>0</v>
      </c>
      <c r="E189" s="54" t="s">
        <v>957</v>
      </c>
      <c r="F189" s="55">
        <v>0</v>
      </c>
    </row>
    <row r="190" ht="17" customHeight="1" spans="1:6">
      <c r="A190" s="54" t="s">
        <v>587</v>
      </c>
      <c r="B190" s="55">
        <v>0</v>
      </c>
      <c r="C190" s="54" t="s">
        <v>958</v>
      </c>
      <c r="D190" s="55">
        <v>20</v>
      </c>
      <c r="E190" s="54" t="s">
        <v>959</v>
      </c>
      <c r="F190" s="55">
        <v>0</v>
      </c>
    </row>
    <row r="191" ht="16.95" customHeight="1" spans="1:6">
      <c r="A191" s="54" t="s">
        <v>960</v>
      </c>
      <c r="B191" s="55">
        <v>0</v>
      </c>
      <c r="C191" s="54" t="s">
        <v>590</v>
      </c>
      <c r="D191" s="55">
        <v>0</v>
      </c>
      <c r="E191" s="54" t="s">
        <v>961</v>
      </c>
      <c r="F191" s="55">
        <v>0</v>
      </c>
    </row>
    <row r="192" ht="16.95" customHeight="1" spans="1:6">
      <c r="A192" s="54" t="s">
        <v>962</v>
      </c>
      <c r="B192" s="55">
        <v>0</v>
      </c>
      <c r="C192" s="54" t="s">
        <v>963</v>
      </c>
      <c r="D192" s="55">
        <v>23</v>
      </c>
      <c r="E192" s="54" t="s">
        <v>964</v>
      </c>
      <c r="F192" s="55">
        <v>0</v>
      </c>
    </row>
    <row r="193" ht="16.95" customHeight="1" spans="1:6">
      <c r="A193" s="54" t="s">
        <v>965</v>
      </c>
      <c r="B193" s="55">
        <v>0</v>
      </c>
      <c r="C193" s="54" t="s">
        <v>966</v>
      </c>
      <c r="D193" s="55">
        <v>39</v>
      </c>
      <c r="E193" s="54" t="s">
        <v>967</v>
      </c>
      <c r="F193" s="55">
        <v>0</v>
      </c>
    </row>
    <row r="194" ht="16.95" customHeight="1" spans="1:6">
      <c r="A194" s="54" t="s">
        <v>586</v>
      </c>
      <c r="B194" s="55">
        <v>0</v>
      </c>
      <c r="C194" s="54" t="s">
        <v>968</v>
      </c>
      <c r="D194" s="55">
        <v>0</v>
      </c>
      <c r="E194" s="54" t="s">
        <v>969</v>
      </c>
      <c r="F194" s="55">
        <v>0</v>
      </c>
    </row>
    <row r="195" ht="17" customHeight="1" spans="1:6">
      <c r="A195" s="54" t="s">
        <v>970</v>
      </c>
      <c r="B195" s="55">
        <v>44</v>
      </c>
      <c r="C195" s="54" t="s">
        <v>971</v>
      </c>
      <c r="D195" s="55">
        <v>652</v>
      </c>
      <c r="E195" s="54" t="s">
        <v>972</v>
      </c>
      <c r="F195" s="55">
        <v>283</v>
      </c>
    </row>
    <row r="196" ht="17" customHeight="1" spans="1:6">
      <c r="A196" s="54" t="s">
        <v>973</v>
      </c>
      <c r="B196" s="55">
        <v>335</v>
      </c>
      <c r="C196" s="54" t="s">
        <v>974</v>
      </c>
      <c r="D196" s="55">
        <v>22</v>
      </c>
      <c r="E196" s="54" t="s">
        <v>975</v>
      </c>
      <c r="F196" s="55">
        <v>769</v>
      </c>
    </row>
    <row r="197" ht="17" customHeight="1" spans="1:6">
      <c r="A197" s="54" t="s">
        <v>585</v>
      </c>
      <c r="B197" s="55">
        <v>298</v>
      </c>
      <c r="C197" s="54" t="s">
        <v>976</v>
      </c>
      <c r="D197" s="55">
        <v>20</v>
      </c>
      <c r="E197" s="54" t="s">
        <v>977</v>
      </c>
      <c r="F197" s="55">
        <v>0</v>
      </c>
    </row>
    <row r="198" ht="17" customHeight="1" spans="1:6">
      <c r="A198" s="54" t="s">
        <v>587</v>
      </c>
      <c r="B198" s="55">
        <v>15</v>
      </c>
      <c r="C198" s="54" t="s">
        <v>585</v>
      </c>
      <c r="D198" s="55">
        <v>0</v>
      </c>
      <c r="E198" s="54" t="s">
        <v>978</v>
      </c>
      <c r="F198" s="55">
        <v>129</v>
      </c>
    </row>
    <row r="199" ht="17" customHeight="1" spans="1:6">
      <c r="A199" s="54" t="s">
        <v>590</v>
      </c>
      <c r="B199" s="55">
        <v>0</v>
      </c>
      <c r="C199" s="54" t="s">
        <v>587</v>
      </c>
      <c r="D199" s="55">
        <v>12</v>
      </c>
      <c r="E199" s="54" t="s">
        <v>979</v>
      </c>
      <c r="F199" s="55">
        <v>640</v>
      </c>
    </row>
    <row r="200" ht="17" customHeight="1" spans="1:6">
      <c r="A200" s="54" t="s">
        <v>980</v>
      </c>
      <c r="B200" s="55">
        <v>0</v>
      </c>
      <c r="C200" s="54" t="s">
        <v>590</v>
      </c>
      <c r="D200" s="55">
        <v>0</v>
      </c>
      <c r="E200" s="54" t="s">
        <v>981</v>
      </c>
      <c r="F200" s="55">
        <v>4979</v>
      </c>
    </row>
    <row r="201" ht="17" customHeight="1" spans="1:6">
      <c r="A201" s="54" t="s">
        <v>982</v>
      </c>
      <c r="B201" s="55">
        <v>0</v>
      </c>
      <c r="C201" s="54" t="s">
        <v>983</v>
      </c>
      <c r="D201" s="55">
        <v>8</v>
      </c>
      <c r="E201" s="54" t="s">
        <v>984</v>
      </c>
      <c r="F201" s="55">
        <v>680</v>
      </c>
    </row>
    <row r="202" ht="17" customHeight="1" spans="1:6">
      <c r="A202" s="54" t="s">
        <v>985</v>
      </c>
      <c r="B202" s="55">
        <v>0</v>
      </c>
      <c r="C202" s="54" t="s">
        <v>986</v>
      </c>
      <c r="D202" s="55">
        <v>2669</v>
      </c>
      <c r="E202" s="54" t="s">
        <v>987</v>
      </c>
      <c r="F202" s="55">
        <v>115</v>
      </c>
    </row>
    <row r="203" ht="17" customHeight="1" spans="1:6">
      <c r="A203" s="54" t="s">
        <v>988</v>
      </c>
      <c r="B203" s="55">
        <v>22</v>
      </c>
      <c r="C203" s="54" t="s">
        <v>989</v>
      </c>
      <c r="D203" s="55">
        <v>303</v>
      </c>
      <c r="E203" s="54" t="s">
        <v>990</v>
      </c>
      <c r="F203" s="55">
        <v>554</v>
      </c>
    </row>
    <row r="204" ht="17" customHeight="1" spans="1:6">
      <c r="A204" s="54" t="s">
        <v>991</v>
      </c>
      <c r="B204" s="55">
        <v>18617</v>
      </c>
      <c r="C204" s="54" t="s">
        <v>992</v>
      </c>
      <c r="D204" s="55">
        <v>2366</v>
      </c>
      <c r="E204" s="54" t="s">
        <v>993</v>
      </c>
      <c r="F204" s="55">
        <v>0</v>
      </c>
    </row>
    <row r="205" ht="17" customHeight="1" spans="1:6">
      <c r="A205" s="54" t="s">
        <v>994</v>
      </c>
      <c r="B205" s="55">
        <v>175</v>
      </c>
      <c r="C205" s="54" t="s">
        <v>995</v>
      </c>
      <c r="D205" s="55">
        <v>0</v>
      </c>
      <c r="E205" s="54" t="s">
        <v>996</v>
      </c>
      <c r="F205" s="55">
        <v>0</v>
      </c>
    </row>
    <row r="206" ht="17" customHeight="1" spans="1:6">
      <c r="A206" s="54" t="s">
        <v>997</v>
      </c>
      <c r="B206" s="55">
        <v>0</v>
      </c>
      <c r="C206" s="54" t="s">
        <v>998</v>
      </c>
      <c r="D206" s="55">
        <v>0</v>
      </c>
      <c r="E206" s="54" t="s">
        <v>999</v>
      </c>
      <c r="F206" s="55">
        <v>0</v>
      </c>
    </row>
    <row r="207" ht="17" customHeight="1" spans="1:6">
      <c r="A207" s="54" t="s">
        <v>1000</v>
      </c>
      <c r="B207" s="55">
        <v>0</v>
      </c>
      <c r="C207" s="54" t="s">
        <v>1001</v>
      </c>
      <c r="D207" s="55">
        <v>0</v>
      </c>
      <c r="E207" s="54" t="s">
        <v>1002</v>
      </c>
      <c r="F207" s="55">
        <v>0</v>
      </c>
    </row>
    <row r="208" ht="17" customHeight="1" spans="1:6">
      <c r="A208" s="54" t="s">
        <v>1003</v>
      </c>
      <c r="B208" s="55">
        <v>6456</v>
      </c>
      <c r="C208" s="54" t="s">
        <v>1004</v>
      </c>
      <c r="D208" s="55">
        <v>1074</v>
      </c>
      <c r="E208" s="54" t="s">
        <v>1005</v>
      </c>
      <c r="F208" s="55">
        <v>2340</v>
      </c>
    </row>
    <row r="209" ht="17" customHeight="1" spans="1:6">
      <c r="A209" s="54" t="s">
        <v>1006</v>
      </c>
      <c r="B209" s="55">
        <v>3924</v>
      </c>
      <c r="C209" s="54" t="s">
        <v>1007</v>
      </c>
      <c r="D209" s="55">
        <v>0</v>
      </c>
      <c r="E209" s="54" t="s">
        <v>1008</v>
      </c>
      <c r="F209" s="55">
        <v>517</v>
      </c>
    </row>
    <row r="210" ht="17" customHeight="1" spans="1:6">
      <c r="A210" s="54" t="s">
        <v>1009</v>
      </c>
      <c r="B210" s="55">
        <v>7249</v>
      </c>
      <c r="C210" s="54" t="s">
        <v>1010</v>
      </c>
      <c r="D210" s="55">
        <v>1074</v>
      </c>
      <c r="E210" s="54" t="s">
        <v>1011</v>
      </c>
      <c r="F210" s="55">
        <v>0</v>
      </c>
    </row>
    <row r="211" ht="16.95" customHeight="1" spans="1:6">
      <c r="A211" s="54" t="s">
        <v>1012</v>
      </c>
      <c r="B211" s="55">
        <v>0</v>
      </c>
      <c r="C211" s="54" t="s">
        <v>1013</v>
      </c>
      <c r="D211" s="55">
        <v>0</v>
      </c>
      <c r="E211" s="54" t="s">
        <v>1014</v>
      </c>
      <c r="F211" s="55">
        <v>773</v>
      </c>
    </row>
    <row r="212" ht="17" customHeight="1" spans="1:6">
      <c r="A212" s="54" t="s">
        <v>1015</v>
      </c>
      <c r="B212" s="55">
        <v>813</v>
      </c>
      <c r="C212" s="54" t="s">
        <v>1016</v>
      </c>
      <c r="D212" s="55">
        <v>0</v>
      </c>
      <c r="E212" s="54" t="s">
        <v>1017</v>
      </c>
      <c r="F212" s="55">
        <v>40</v>
      </c>
    </row>
    <row r="213" ht="17" customHeight="1" spans="1:6">
      <c r="A213" s="54" t="s">
        <v>1018</v>
      </c>
      <c r="B213" s="55">
        <v>0</v>
      </c>
      <c r="C213" s="54" t="s">
        <v>1019</v>
      </c>
      <c r="D213" s="55">
        <v>0</v>
      </c>
      <c r="E213" s="54" t="s">
        <v>1020</v>
      </c>
      <c r="F213" s="55">
        <v>40</v>
      </c>
    </row>
    <row r="214" ht="17" customHeight="1" spans="1:6">
      <c r="A214" s="54" t="s">
        <v>1021</v>
      </c>
      <c r="B214" s="55">
        <v>0</v>
      </c>
      <c r="C214" s="54" t="s">
        <v>1022</v>
      </c>
      <c r="D214" s="55">
        <v>8</v>
      </c>
      <c r="E214" s="54" t="s">
        <v>1023</v>
      </c>
      <c r="F214" s="55">
        <v>0</v>
      </c>
    </row>
    <row r="215" ht="17" customHeight="1" spans="1:6">
      <c r="A215" s="54" t="s">
        <v>1024</v>
      </c>
      <c r="B215" s="55">
        <v>0</v>
      </c>
      <c r="C215" s="54" t="s">
        <v>1025</v>
      </c>
      <c r="D215" s="55">
        <v>0</v>
      </c>
      <c r="E215" s="54" t="s">
        <v>1026</v>
      </c>
      <c r="F215" s="55">
        <v>1390</v>
      </c>
    </row>
    <row r="216" ht="17" customHeight="1" spans="1:6">
      <c r="A216" s="54" t="s">
        <v>1027</v>
      </c>
      <c r="B216" s="55">
        <v>0</v>
      </c>
      <c r="C216" s="54" t="s">
        <v>1028</v>
      </c>
      <c r="D216" s="55">
        <v>8</v>
      </c>
      <c r="E216" s="54" t="s">
        <v>1029</v>
      </c>
      <c r="F216" s="55">
        <v>343</v>
      </c>
    </row>
    <row r="217" ht="17" customHeight="1" spans="1:6">
      <c r="A217" s="54" t="s">
        <v>1030</v>
      </c>
      <c r="B217" s="55">
        <v>1947</v>
      </c>
      <c r="C217" s="54" t="s">
        <v>1031</v>
      </c>
      <c r="D217" s="55">
        <v>8302</v>
      </c>
      <c r="E217" s="54" t="s">
        <v>1032</v>
      </c>
      <c r="F217" s="55">
        <v>1047</v>
      </c>
    </row>
    <row r="218" ht="17" customHeight="1" spans="1:6">
      <c r="A218" s="54" t="s">
        <v>1033</v>
      </c>
      <c r="B218" s="55">
        <v>0</v>
      </c>
      <c r="C218" s="54" t="s">
        <v>1034</v>
      </c>
      <c r="D218" s="55">
        <v>0</v>
      </c>
      <c r="E218" s="54" t="s">
        <v>1035</v>
      </c>
      <c r="F218" s="55">
        <v>0</v>
      </c>
    </row>
    <row r="219" ht="17" customHeight="1" spans="1:6">
      <c r="A219" s="54" t="s">
        <v>1036</v>
      </c>
      <c r="B219" s="55">
        <v>0</v>
      </c>
      <c r="C219" s="54" t="s">
        <v>1037</v>
      </c>
      <c r="D219" s="55">
        <v>8282</v>
      </c>
      <c r="E219" s="54" t="s">
        <v>1038</v>
      </c>
      <c r="F219" s="55">
        <v>0</v>
      </c>
    </row>
    <row r="220" ht="17" customHeight="1" spans="1:6">
      <c r="A220" s="54" t="s">
        <v>1039</v>
      </c>
      <c r="B220" s="55">
        <v>0</v>
      </c>
      <c r="C220" s="54" t="s">
        <v>1040</v>
      </c>
      <c r="D220" s="55">
        <v>20</v>
      </c>
      <c r="E220" s="54" t="s">
        <v>1041</v>
      </c>
      <c r="F220" s="55">
        <v>0</v>
      </c>
    </row>
    <row r="221" ht="17" customHeight="1" spans="1:6">
      <c r="A221" s="54" t="s">
        <v>1042</v>
      </c>
      <c r="B221" s="55">
        <v>0</v>
      </c>
      <c r="C221" s="54" t="s">
        <v>1043</v>
      </c>
      <c r="D221" s="55">
        <v>6</v>
      </c>
      <c r="E221" s="54" t="s">
        <v>1044</v>
      </c>
      <c r="F221" s="55">
        <v>0</v>
      </c>
    </row>
    <row r="222" ht="17" customHeight="1" spans="1:6">
      <c r="A222" s="54" t="s">
        <v>1045</v>
      </c>
      <c r="B222" s="55">
        <v>0</v>
      </c>
      <c r="C222" s="54" t="s">
        <v>1046</v>
      </c>
      <c r="D222" s="55">
        <v>0</v>
      </c>
      <c r="E222" s="54" t="s">
        <v>1047</v>
      </c>
      <c r="F222" s="55">
        <v>0</v>
      </c>
    </row>
    <row r="223" ht="17" customHeight="1" spans="1:6">
      <c r="A223" s="54" t="s">
        <v>1048</v>
      </c>
      <c r="B223" s="55">
        <v>0</v>
      </c>
      <c r="C223" s="54" t="s">
        <v>1049</v>
      </c>
      <c r="D223" s="55">
        <v>0</v>
      </c>
      <c r="E223" s="54" t="s">
        <v>1050</v>
      </c>
      <c r="F223" s="55">
        <v>0</v>
      </c>
    </row>
    <row r="224" ht="17" customHeight="1" spans="1:6">
      <c r="A224" s="54" t="s">
        <v>1051</v>
      </c>
      <c r="B224" s="55">
        <v>0</v>
      </c>
      <c r="C224" s="54" t="s">
        <v>1052</v>
      </c>
      <c r="D224" s="55">
        <v>6</v>
      </c>
      <c r="E224" s="54" t="s">
        <v>1053</v>
      </c>
      <c r="F224" s="55">
        <v>20422</v>
      </c>
    </row>
    <row r="225" ht="17" customHeight="1" spans="1:6">
      <c r="A225" s="54" t="s">
        <v>1054</v>
      </c>
      <c r="B225" s="55">
        <v>0</v>
      </c>
      <c r="C225" s="54" t="s">
        <v>1055</v>
      </c>
      <c r="D225" s="55">
        <v>133</v>
      </c>
      <c r="E225" s="54" t="s">
        <v>1056</v>
      </c>
      <c r="F225" s="55">
        <v>0</v>
      </c>
    </row>
    <row r="226" ht="17" customHeight="1" spans="1:6">
      <c r="A226" s="54" t="s">
        <v>1057</v>
      </c>
      <c r="B226" s="55">
        <v>1947</v>
      </c>
      <c r="C226" s="54" t="s">
        <v>585</v>
      </c>
      <c r="D226" s="55">
        <v>6</v>
      </c>
      <c r="E226" s="54" t="s">
        <v>1058</v>
      </c>
      <c r="F226" s="55">
        <v>17044</v>
      </c>
    </row>
    <row r="227" ht="17" customHeight="1" spans="1:6">
      <c r="A227" s="54" t="s">
        <v>1059</v>
      </c>
      <c r="B227" s="55">
        <v>4080</v>
      </c>
      <c r="C227" s="54" t="s">
        <v>587</v>
      </c>
      <c r="D227" s="55">
        <v>72</v>
      </c>
      <c r="E227" s="54" t="s">
        <v>1060</v>
      </c>
      <c r="F227" s="55">
        <v>3378</v>
      </c>
    </row>
    <row r="228" ht="17" customHeight="1" spans="1:6">
      <c r="A228" s="54" t="s">
        <v>1061</v>
      </c>
      <c r="B228" s="55">
        <v>2113</v>
      </c>
      <c r="C228" s="54" t="s">
        <v>590</v>
      </c>
      <c r="D228" s="55">
        <v>0</v>
      </c>
      <c r="E228" s="54" t="s">
        <v>1062</v>
      </c>
      <c r="F228" s="55">
        <v>1346</v>
      </c>
    </row>
    <row r="229" ht="17" customHeight="1" spans="1:6">
      <c r="A229" s="54" t="s">
        <v>1063</v>
      </c>
      <c r="B229" s="55">
        <v>0</v>
      </c>
      <c r="C229" s="54" t="s">
        <v>1064</v>
      </c>
      <c r="D229" s="55">
        <v>0</v>
      </c>
      <c r="E229" s="54" t="s">
        <v>1065</v>
      </c>
      <c r="F229" s="55">
        <v>203</v>
      </c>
    </row>
    <row r="230" ht="17" customHeight="1" spans="1:6">
      <c r="A230" s="54" t="s">
        <v>1066</v>
      </c>
      <c r="B230" s="55">
        <v>0</v>
      </c>
      <c r="C230" s="54" t="s">
        <v>1067</v>
      </c>
      <c r="D230" s="55">
        <v>0</v>
      </c>
      <c r="E230" s="54" t="s">
        <v>1068</v>
      </c>
      <c r="F230" s="55">
        <v>0</v>
      </c>
    </row>
    <row r="231" ht="17" customHeight="1" spans="1:6">
      <c r="A231" s="54" t="s">
        <v>1069</v>
      </c>
      <c r="B231" s="55">
        <v>0</v>
      </c>
      <c r="C231" s="54" t="s">
        <v>586</v>
      </c>
      <c r="D231" s="55">
        <v>0</v>
      </c>
      <c r="E231" s="54" t="s">
        <v>1070</v>
      </c>
      <c r="F231" s="55">
        <v>1143</v>
      </c>
    </row>
    <row r="232" ht="17" customHeight="1" spans="1:6">
      <c r="A232" s="54" t="s">
        <v>1071</v>
      </c>
      <c r="B232" s="55">
        <v>0</v>
      </c>
      <c r="C232" s="54" t="s">
        <v>1072</v>
      </c>
      <c r="D232" s="55">
        <v>55</v>
      </c>
      <c r="E232" s="54" t="s">
        <v>1073</v>
      </c>
      <c r="F232" s="55">
        <v>101</v>
      </c>
    </row>
    <row r="233" ht="17" customHeight="1" spans="1:6">
      <c r="A233" s="54" t="s">
        <v>1074</v>
      </c>
      <c r="B233" s="55">
        <v>0</v>
      </c>
      <c r="C233" s="54" t="s">
        <v>1075</v>
      </c>
      <c r="D233" s="55">
        <v>0</v>
      </c>
      <c r="E233" s="54" t="s">
        <v>1076</v>
      </c>
      <c r="F233" s="55">
        <v>101</v>
      </c>
    </row>
    <row r="234" ht="17" customHeight="1" spans="1:6">
      <c r="A234" s="54" t="s">
        <v>1077</v>
      </c>
      <c r="B234" s="55">
        <v>1967</v>
      </c>
      <c r="C234" s="54" t="s">
        <v>1078</v>
      </c>
      <c r="D234" s="55">
        <v>0</v>
      </c>
      <c r="E234" s="54" t="s">
        <v>1079</v>
      </c>
      <c r="F234" s="55">
        <v>0</v>
      </c>
    </row>
    <row r="235" ht="17" customHeight="1" spans="1:6">
      <c r="A235" s="54" t="s">
        <v>1080</v>
      </c>
      <c r="B235" s="55">
        <v>244</v>
      </c>
      <c r="C235" s="54" t="s">
        <v>1081</v>
      </c>
      <c r="D235" s="55">
        <v>0</v>
      </c>
      <c r="E235" s="54" t="s">
        <v>1082</v>
      </c>
      <c r="F235" s="55">
        <v>109</v>
      </c>
    </row>
    <row r="236" ht="17" customHeight="1" spans="1:6">
      <c r="A236" s="54" t="s">
        <v>1083</v>
      </c>
      <c r="B236" s="55">
        <v>28</v>
      </c>
      <c r="C236" s="54" t="s">
        <v>1084</v>
      </c>
      <c r="D236" s="55">
        <v>0</v>
      </c>
      <c r="E236" s="54" t="s">
        <v>585</v>
      </c>
      <c r="F236" s="55">
        <v>10</v>
      </c>
    </row>
    <row r="237" ht="17" customHeight="1" spans="1:6">
      <c r="A237" s="54" t="s">
        <v>1085</v>
      </c>
      <c r="B237" s="55">
        <v>16</v>
      </c>
      <c r="C237" s="54" t="s">
        <v>1086</v>
      </c>
      <c r="D237" s="55">
        <v>0</v>
      </c>
      <c r="E237" s="54" t="s">
        <v>587</v>
      </c>
      <c r="F237" s="55">
        <v>79</v>
      </c>
    </row>
    <row r="238" ht="17" customHeight="1" spans="1:6">
      <c r="A238" s="54" t="s">
        <v>1087</v>
      </c>
      <c r="B238" s="55">
        <v>0</v>
      </c>
      <c r="C238" s="54" t="s">
        <v>1088</v>
      </c>
      <c r="D238" s="55">
        <v>30872</v>
      </c>
      <c r="E238" s="54" t="s">
        <v>590</v>
      </c>
      <c r="F238" s="55">
        <v>0</v>
      </c>
    </row>
    <row r="239" ht="17" customHeight="1" spans="1:6">
      <c r="A239" s="54" t="s">
        <v>1089</v>
      </c>
      <c r="B239" s="55">
        <v>0</v>
      </c>
      <c r="C239" s="54" t="s">
        <v>1090</v>
      </c>
      <c r="D239" s="55">
        <v>271</v>
      </c>
      <c r="E239" s="54" t="s">
        <v>580</v>
      </c>
      <c r="F239" s="55">
        <v>4</v>
      </c>
    </row>
    <row r="240" ht="17" customHeight="1" spans="1:6">
      <c r="A240" s="54" t="s">
        <v>1091</v>
      </c>
      <c r="B240" s="55">
        <v>35</v>
      </c>
      <c r="C240" s="54" t="s">
        <v>585</v>
      </c>
      <c r="D240" s="55">
        <v>167</v>
      </c>
      <c r="E240" s="54" t="s">
        <v>1092</v>
      </c>
      <c r="F240" s="55">
        <v>0</v>
      </c>
    </row>
    <row r="241" ht="17" customHeight="1" spans="1:6">
      <c r="A241" s="54" t="s">
        <v>1093</v>
      </c>
      <c r="B241" s="55">
        <v>165</v>
      </c>
      <c r="C241" s="54" t="s">
        <v>587</v>
      </c>
      <c r="D241" s="55">
        <v>0</v>
      </c>
      <c r="E241" s="54" t="s">
        <v>1094</v>
      </c>
      <c r="F241" s="55">
        <v>0</v>
      </c>
    </row>
    <row r="242" ht="17" customHeight="1" spans="1:6">
      <c r="A242" s="54" t="s">
        <v>1095</v>
      </c>
      <c r="B242" s="55">
        <v>168</v>
      </c>
      <c r="C242" s="54" t="s">
        <v>590</v>
      </c>
      <c r="D242" s="55">
        <v>0</v>
      </c>
      <c r="E242" s="54" t="s">
        <v>586</v>
      </c>
      <c r="F242" s="55">
        <v>0</v>
      </c>
    </row>
    <row r="243" ht="17" customHeight="1" spans="1:6">
      <c r="A243" s="54" t="s">
        <v>1096</v>
      </c>
      <c r="B243" s="55">
        <v>95</v>
      </c>
      <c r="C243" s="54" t="s">
        <v>1097</v>
      </c>
      <c r="D243" s="55">
        <v>104</v>
      </c>
      <c r="E243" s="54" t="s">
        <v>1098</v>
      </c>
      <c r="F243" s="55">
        <v>16</v>
      </c>
    </row>
    <row r="244" ht="17" customHeight="1" spans="1:6">
      <c r="A244" s="54" t="s">
        <v>1099</v>
      </c>
      <c r="B244" s="55">
        <v>4</v>
      </c>
      <c r="C244" s="54" t="s">
        <v>1100</v>
      </c>
      <c r="D244" s="55">
        <v>1233</v>
      </c>
      <c r="E244" s="54" t="s">
        <v>1101</v>
      </c>
      <c r="F244" s="55">
        <v>0</v>
      </c>
    </row>
    <row r="245" ht="17" customHeight="1" spans="1:6">
      <c r="A245" s="54" t="s">
        <v>1102</v>
      </c>
      <c r="B245" s="55">
        <v>0</v>
      </c>
      <c r="C245" s="54" t="s">
        <v>1103</v>
      </c>
      <c r="D245" s="55">
        <v>0</v>
      </c>
      <c r="E245" s="54" t="s">
        <v>1104</v>
      </c>
      <c r="F245" s="55">
        <v>0</v>
      </c>
    </row>
    <row r="246" ht="17" customHeight="1" spans="1:6">
      <c r="A246" s="54" t="s">
        <v>1105</v>
      </c>
      <c r="B246" s="55">
        <v>65</v>
      </c>
      <c r="C246" s="54" t="s">
        <v>1106</v>
      </c>
      <c r="D246" s="55">
        <v>0</v>
      </c>
      <c r="E246" s="54" t="s">
        <v>1107</v>
      </c>
      <c r="F246" s="55">
        <v>212</v>
      </c>
    </row>
    <row r="247" ht="17" customHeight="1" spans="1:6">
      <c r="A247" s="54" t="s">
        <v>1108</v>
      </c>
      <c r="B247" s="55">
        <v>0</v>
      </c>
      <c r="C247" s="54" t="s">
        <v>1109</v>
      </c>
      <c r="D247" s="55">
        <v>0</v>
      </c>
      <c r="E247" s="54" t="s">
        <v>1110</v>
      </c>
      <c r="F247" s="55">
        <v>212</v>
      </c>
    </row>
    <row r="248" ht="16.95" customHeight="1" spans="1:6">
      <c r="A248" s="54" t="s">
        <v>1111</v>
      </c>
      <c r="B248" s="55">
        <v>0</v>
      </c>
      <c r="C248" s="54" t="s">
        <v>1112</v>
      </c>
      <c r="D248" s="55">
        <v>0</v>
      </c>
      <c r="E248" s="54" t="s">
        <v>1113</v>
      </c>
      <c r="F248" s="55">
        <v>842</v>
      </c>
    </row>
    <row r="249" ht="17" customHeight="1" spans="1:6">
      <c r="A249" s="54" t="s">
        <v>1114</v>
      </c>
      <c r="B249" s="55">
        <v>4</v>
      </c>
      <c r="C249" s="54" t="s">
        <v>1115</v>
      </c>
      <c r="D249" s="55">
        <v>0</v>
      </c>
      <c r="E249" s="54" t="s">
        <v>1116</v>
      </c>
      <c r="F249" s="55">
        <v>241</v>
      </c>
    </row>
    <row r="250" ht="17" customHeight="1" spans="1:6">
      <c r="A250" s="54" t="s">
        <v>1117</v>
      </c>
      <c r="B250" s="55">
        <v>850</v>
      </c>
      <c r="C250" s="54" t="s">
        <v>1118</v>
      </c>
      <c r="D250" s="55">
        <v>950</v>
      </c>
      <c r="E250" s="54" t="s">
        <v>585</v>
      </c>
      <c r="F250" s="55">
        <v>215</v>
      </c>
    </row>
    <row r="251" ht="17" customHeight="1" spans="1:6">
      <c r="A251" s="54" t="s">
        <v>585</v>
      </c>
      <c r="B251" s="55">
        <v>114</v>
      </c>
      <c r="C251" s="54" t="s">
        <v>1119</v>
      </c>
      <c r="D251" s="55">
        <v>0</v>
      </c>
      <c r="E251" s="54" t="s">
        <v>587</v>
      </c>
      <c r="F251" s="55">
        <v>0</v>
      </c>
    </row>
    <row r="252" ht="17" customHeight="1" spans="1:6">
      <c r="A252" s="54" t="s">
        <v>587</v>
      </c>
      <c r="B252" s="55">
        <v>0</v>
      </c>
      <c r="C252" s="54" t="s">
        <v>1120</v>
      </c>
      <c r="D252" s="55">
        <v>0</v>
      </c>
      <c r="E252" s="54" t="s">
        <v>590</v>
      </c>
      <c r="F252" s="55">
        <v>0</v>
      </c>
    </row>
    <row r="253" ht="17" customHeight="1" spans="1:6">
      <c r="A253" s="54" t="s">
        <v>1121</v>
      </c>
      <c r="B253" s="55">
        <v>0</v>
      </c>
      <c r="C253" s="54" t="s">
        <v>1122</v>
      </c>
      <c r="D253" s="55">
        <v>0</v>
      </c>
      <c r="E253" s="54" t="s">
        <v>1123</v>
      </c>
      <c r="F253" s="55">
        <v>3929</v>
      </c>
    </row>
    <row r="254" ht="17" customHeight="1" spans="1:6">
      <c r="A254" s="54" t="s">
        <v>1124</v>
      </c>
      <c r="B254" s="55">
        <v>0</v>
      </c>
      <c r="C254" s="54" t="s">
        <v>1125</v>
      </c>
      <c r="D254" s="55">
        <v>0</v>
      </c>
      <c r="E254" s="54" t="s">
        <v>585</v>
      </c>
      <c r="F254" s="55">
        <v>1788</v>
      </c>
    </row>
    <row r="255" ht="17" customHeight="1" spans="1:6">
      <c r="A255" s="54" t="s">
        <v>1126</v>
      </c>
      <c r="B255" s="55">
        <v>0</v>
      </c>
      <c r="C255" s="54" t="s">
        <v>1127</v>
      </c>
      <c r="D255" s="55">
        <v>0</v>
      </c>
      <c r="E255" s="54" t="s">
        <v>587</v>
      </c>
      <c r="F255" s="55">
        <v>0</v>
      </c>
    </row>
    <row r="256" ht="17" customHeight="1" spans="1:6">
      <c r="A256" s="54" t="s">
        <v>1128</v>
      </c>
      <c r="B256" s="55">
        <v>0</v>
      </c>
      <c r="C256" s="54" t="s">
        <v>1129</v>
      </c>
      <c r="D256" s="55">
        <v>0</v>
      </c>
      <c r="E256" s="54" t="s">
        <v>590</v>
      </c>
      <c r="F256" s="55">
        <v>0</v>
      </c>
    </row>
    <row r="257" ht="17" customHeight="1" spans="1:6">
      <c r="A257" s="54" t="s">
        <v>1130</v>
      </c>
      <c r="B257" s="55">
        <v>0</v>
      </c>
      <c r="C257" s="54" t="s">
        <v>1131</v>
      </c>
      <c r="D257" s="55">
        <v>0</v>
      </c>
      <c r="E257" s="54" t="s">
        <v>1132</v>
      </c>
      <c r="F257" s="55">
        <v>0</v>
      </c>
    </row>
    <row r="258" ht="17" customHeight="1" spans="1:6">
      <c r="A258" s="54" t="s">
        <v>1133</v>
      </c>
      <c r="B258" s="55">
        <v>26</v>
      </c>
      <c r="C258" s="54" t="s">
        <v>1134</v>
      </c>
      <c r="D258" s="55">
        <v>0</v>
      </c>
      <c r="E258" s="54" t="s">
        <v>1135</v>
      </c>
      <c r="F258" s="55">
        <v>54</v>
      </c>
    </row>
    <row r="259" ht="17" customHeight="1" spans="1:6">
      <c r="A259" s="54" t="s">
        <v>1136</v>
      </c>
      <c r="B259" s="55">
        <v>48</v>
      </c>
      <c r="C259" s="54" t="s">
        <v>580</v>
      </c>
      <c r="D259" s="55">
        <v>0</v>
      </c>
      <c r="E259" s="54" t="s">
        <v>1137</v>
      </c>
      <c r="F259" s="55">
        <v>8</v>
      </c>
    </row>
    <row r="260" ht="17" customHeight="1" spans="1:6">
      <c r="A260" s="54" t="s">
        <v>1138</v>
      </c>
      <c r="B260" s="55">
        <v>0</v>
      </c>
      <c r="C260" s="54" t="s">
        <v>1139</v>
      </c>
      <c r="D260" s="55">
        <v>0</v>
      </c>
      <c r="E260" s="54" t="s">
        <v>1140</v>
      </c>
      <c r="F260" s="55">
        <v>16</v>
      </c>
    </row>
    <row r="261" ht="17" customHeight="1" spans="1:6">
      <c r="A261" s="54" t="s">
        <v>1141</v>
      </c>
      <c r="B261" s="55">
        <v>0</v>
      </c>
      <c r="C261" s="54" t="s">
        <v>586</v>
      </c>
      <c r="D261" s="55">
        <v>0</v>
      </c>
      <c r="E261" s="54" t="s">
        <v>1142</v>
      </c>
      <c r="F261" s="55">
        <v>1249</v>
      </c>
    </row>
    <row r="262" ht="17" customHeight="1" spans="1:6">
      <c r="A262" s="54" t="s">
        <v>1143</v>
      </c>
      <c r="B262" s="55">
        <v>48</v>
      </c>
      <c r="C262" s="54" t="s">
        <v>1144</v>
      </c>
      <c r="D262" s="55">
        <v>0</v>
      </c>
      <c r="E262" s="54" t="s">
        <v>1145</v>
      </c>
      <c r="F262" s="55">
        <v>85</v>
      </c>
    </row>
    <row r="263" ht="17" customHeight="1" spans="1:6">
      <c r="A263" s="54" t="s">
        <v>1146</v>
      </c>
      <c r="B263" s="55">
        <v>34</v>
      </c>
      <c r="C263" s="54" t="s">
        <v>1147</v>
      </c>
      <c r="D263" s="55">
        <v>0</v>
      </c>
      <c r="E263" s="54" t="s">
        <v>1148</v>
      </c>
      <c r="F263" s="55">
        <v>0</v>
      </c>
    </row>
    <row r="264" ht="17" customHeight="1" spans="1:6">
      <c r="A264" s="54" t="s">
        <v>1149</v>
      </c>
      <c r="B264" s="55">
        <v>0</v>
      </c>
      <c r="C264" s="54" t="s">
        <v>1150</v>
      </c>
      <c r="D264" s="55">
        <v>0</v>
      </c>
      <c r="E264" s="54" t="s">
        <v>1151</v>
      </c>
      <c r="F264" s="55">
        <v>26</v>
      </c>
    </row>
    <row r="265" ht="17" customHeight="1" spans="1:6">
      <c r="A265" s="54" t="s">
        <v>1152</v>
      </c>
      <c r="B265" s="55">
        <v>34</v>
      </c>
      <c r="C265" s="54" t="s">
        <v>1153</v>
      </c>
      <c r="D265" s="55">
        <v>6550</v>
      </c>
      <c r="E265" s="54" t="s">
        <v>1154</v>
      </c>
      <c r="F265" s="55">
        <v>129</v>
      </c>
    </row>
    <row r="266" ht="17" customHeight="1" spans="1:6">
      <c r="A266" s="54" t="s">
        <v>1155</v>
      </c>
      <c r="B266" s="55">
        <v>0</v>
      </c>
      <c r="C266" s="54" t="s">
        <v>1156</v>
      </c>
      <c r="D266" s="55">
        <v>1777</v>
      </c>
      <c r="E266" s="54" t="s">
        <v>1157</v>
      </c>
      <c r="F266" s="55">
        <v>0</v>
      </c>
    </row>
    <row r="267" ht="17" customHeight="1" spans="1:6">
      <c r="A267" s="54" t="s">
        <v>1158</v>
      </c>
      <c r="B267" s="55">
        <v>0</v>
      </c>
      <c r="C267" s="54" t="s">
        <v>585</v>
      </c>
      <c r="D267" s="55">
        <v>859</v>
      </c>
      <c r="E267" s="54" t="s">
        <v>1159</v>
      </c>
      <c r="F267" s="55">
        <v>0</v>
      </c>
    </row>
    <row r="268" ht="17" customHeight="1" spans="1:6">
      <c r="A268" s="54" t="s">
        <v>1160</v>
      </c>
      <c r="B268" s="55">
        <v>0</v>
      </c>
      <c r="C268" s="54" t="s">
        <v>587</v>
      </c>
      <c r="D268" s="55">
        <v>0</v>
      </c>
      <c r="E268" s="54" t="s">
        <v>1161</v>
      </c>
      <c r="F268" s="55">
        <v>0</v>
      </c>
    </row>
    <row r="269" ht="17" customHeight="1" spans="1:6">
      <c r="A269" s="54" t="s">
        <v>1162</v>
      </c>
      <c r="B269" s="55">
        <v>0</v>
      </c>
      <c r="C269" s="54" t="s">
        <v>590</v>
      </c>
      <c r="D269" s="55">
        <v>0</v>
      </c>
      <c r="E269" s="54" t="s">
        <v>1163</v>
      </c>
      <c r="F269" s="55">
        <v>0</v>
      </c>
    </row>
    <row r="270" ht="16.95" customHeight="1" spans="1:6">
      <c r="A270" s="54" t="s">
        <v>1164</v>
      </c>
      <c r="B270" s="55">
        <v>0</v>
      </c>
      <c r="C270" s="54" t="s">
        <v>1165</v>
      </c>
      <c r="D270" s="55">
        <v>445</v>
      </c>
      <c r="E270" s="54" t="s">
        <v>1166</v>
      </c>
      <c r="F270" s="55">
        <v>7</v>
      </c>
    </row>
    <row r="271" ht="17" customHeight="1" spans="1:6">
      <c r="A271" s="54" t="s">
        <v>1167</v>
      </c>
      <c r="B271" s="55">
        <v>0</v>
      </c>
      <c r="C271" s="54" t="s">
        <v>1168</v>
      </c>
      <c r="D271" s="55">
        <v>0</v>
      </c>
      <c r="E271" s="54" t="s">
        <v>1169</v>
      </c>
      <c r="F271" s="55">
        <v>0</v>
      </c>
    </row>
    <row r="272" ht="17" customHeight="1" spans="1:6">
      <c r="A272" s="54" t="s">
        <v>1170</v>
      </c>
      <c r="B272" s="55">
        <v>376</v>
      </c>
      <c r="C272" s="54" t="s">
        <v>1171</v>
      </c>
      <c r="D272" s="55">
        <v>0</v>
      </c>
      <c r="E272" s="54" t="s">
        <v>1172</v>
      </c>
      <c r="F272" s="55">
        <v>0</v>
      </c>
    </row>
    <row r="273" ht="17" customHeight="1" spans="1:6">
      <c r="A273" s="54" t="s">
        <v>1173</v>
      </c>
      <c r="B273" s="55">
        <v>356</v>
      </c>
      <c r="C273" s="54" t="s">
        <v>1174</v>
      </c>
      <c r="D273" s="55">
        <v>0</v>
      </c>
      <c r="E273" s="54" t="s">
        <v>1175</v>
      </c>
      <c r="F273" s="55">
        <v>91</v>
      </c>
    </row>
    <row r="274" ht="17" customHeight="1" spans="1:6">
      <c r="A274" s="54" t="s">
        <v>1176</v>
      </c>
      <c r="B274" s="55">
        <v>0</v>
      </c>
      <c r="C274" s="54" t="s">
        <v>1177</v>
      </c>
      <c r="D274" s="55">
        <v>75</v>
      </c>
      <c r="E274" s="54" t="s">
        <v>1178</v>
      </c>
      <c r="F274" s="55">
        <v>0</v>
      </c>
    </row>
    <row r="275" ht="17" customHeight="1" spans="1:6">
      <c r="A275" s="54" t="s">
        <v>1179</v>
      </c>
      <c r="B275" s="55">
        <v>0</v>
      </c>
      <c r="C275" s="54" t="s">
        <v>1180</v>
      </c>
      <c r="D275" s="55">
        <v>0</v>
      </c>
      <c r="E275" s="54" t="s">
        <v>1181</v>
      </c>
      <c r="F275" s="55">
        <v>0</v>
      </c>
    </row>
    <row r="276" ht="17" customHeight="1" spans="1:6">
      <c r="A276" s="54" t="s">
        <v>1182</v>
      </c>
      <c r="B276" s="55">
        <v>20</v>
      </c>
      <c r="C276" s="54" t="s">
        <v>1183</v>
      </c>
      <c r="D276" s="55">
        <v>398</v>
      </c>
      <c r="E276" s="54" t="s">
        <v>1184</v>
      </c>
      <c r="F276" s="55">
        <v>0</v>
      </c>
    </row>
    <row r="277" ht="17" customHeight="1" spans="1:6">
      <c r="A277" s="54" t="s">
        <v>1185</v>
      </c>
      <c r="B277" s="55">
        <v>5</v>
      </c>
      <c r="C277" s="54" t="s">
        <v>1186</v>
      </c>
      <c r="D277" s="55">
        <v>0</v>
      </c>
      <c r="E277" s="54" t="s">
        <v>1187</v>
      </c>
      <c r="F277" s="55">
        <v>476</v>
      </c>
    </row>
    <row r="278" ht="17" customHeight="1" spans="1:6">
      <c r="A278" s="54" t="s">
        <v>1188</v>
      </c>
      <c r="B278" s="55">
        <v>0</v>
      </c>
      <c r="C278" s="54" t="s">
        <v>1189</v>
      </c>
      <c r="D278" s="55">
        <v>0</v>
      </c>
      <c r="E278" s="54" t="s">
        <v>1190</v>
      </c>
      <c r="F278" s="55">
        <v>8419</v>
      </c>
    </row>
    <row r="279" ht="17" customHeight="1" spans="1:6">
      <c r="A279" s="54" t="s">
        <v>1191</v>
      </c>
      <c r="B279" s="55">
        <v>0</v>
      </c>
      <c r="C279" s="54" t="s">
        <v>1192</v>
      </c>
      <c r="D279" s="55">
        <v>304</v>
      </c>
      <c r="E279" s="54" t="s">
        <v>585</v>
      </c>
      <c r="F279" s="55">
        <v>479</v>
      </c>
    </row>
    <row r="280" ht="17" customHeight="1" spans="1:6">
      <c r="A280" s="54" t="s">
        <v>1193</v>
      </c>
      <c r="B280" s="55">
        <v>0</v>
      </c>
      <c r="C280" s="54" t="s">
        <v>1194</v>
      </c>
      <c r="D280" s="55">
        <v>295</v>
      </c>
      <c r="E280" s="54" t="s">
        <v>587</v>
      </c>
      <c r="F280" s="55">
        <v>0</v>
      </c>
    </row>
    <row r="281" ht="17" customHeight="1" spans="1:6">
      <c r="A281" s="54" t="s">
        <v>1195</v>
      </c>
      <c r="B281" s="55">
        <v>0</v>
      </c>
      <c r="C281" s="54" t="s">
        <v>1196</v>
      </c>
      <c r="D281" s="55">
        <v>9</v>
      </c>
      <c r="E281" s="54" t="s">
        <v>590</v>
      </c>
      <c r="F281" s="55">
        <v>0</v>
      </c>
    </row>
    <row r="282" ht="17" customHeight="1" spans="1:6">
      <c r="A282" s="54" t="s">
        <v>1197</v>
      </c>
      <c r="B282" s="55">
        <v>5</v>
      </c>
      <c r="C282" s="54" t="s">
        <v>1198</v>
      </c>
      <c r="D282" s="55">
        <v>946</v>
      </c>
      <c r="E282" s="54" t="s">
        <v>1199</v>
      </c>
      <c r="F282" s="55">
        <v>0</v>
      </c>
    </row>
    <row r="283" ht="17" customHeight="1" spans="1:6">
      <c r="A283" s="54" t="s">
        <v>1200</v>
      </c>
      <c r="B283" s="55">
        <v>0</v>
      </c>
      <c r="C283" s="54" t="s">
        <v>1201</v>
      </c>
      <c r="D283" s="55">
        <v>946</v>
      </c>
      <c r="E283" s="54" t="s">
        <v>1202</v>
      </c>
      <c r="F283" s="55">
        <v>6175</v>
      </c>
    </row>
    <row r="284" ht="17" customHeight="1" spans="1:6">
      <c r="A284" s="54" t="s">
        <v>1203</v>
      </c>
      <c r="B284" s="55">
        <v>0</v>
      </c>
      <c r="C284" s="54" t="s">
        <v>1204</v>
      </c>
      <c r="D284" s="55">
        <v>98</v>
      </c>
      <c r="E284" s="54" t="s">
        <v>1205</v>
      </c>
      <c r="F284" s="55">
        <v>301</v>
      </c>
    </row>
    <row r="285" ht="17" customHeight="1" spans="1:6">
      <c r="A285" s="54" t="s">
        <v>1206</v>
      </c>
      <c r="B285" s="55">
        <v>0</v>
      </c>
      <c r="C285" s="54" t="s">
        <v>1207</v>
      </c>
      <c r="D285" s="55">
        <v>98</v>
      </c>
      <c r="E285" s="54" t="s">
        <v>1208</v>
      </c>
      <c r="F285" s="55">
        <v>0</v>
      </c>
    </row>
    <row r="286" ht="17" customHeight="1" spans="1:6">
      <c r="A286" s="54" t="s">
        <v>1209</v>
      </c>
      <c r="B286" s="55">
        <v>0</v>
      </c>
      <c r="C286" s="54" t="s">
        <v>1210</v>
      </c>
      <c r="D286" s="55">
        <v>3425</v>
      </c>
      <c r="E286" s="54" t="s">
        <v>1211</v>
      </c>
      <c r="F286" s="55">
        <v>0</v>
      </c>
    </row>
    <row r="287" ht="17" customHeight="1" spans="1:6">
      <c r="A287" s="54" t="s">
        <v>1212</v>
      </c>
      <c r="B287" s="55">
        <v>0</v>
      </c>
      <c r="C287" s="54" t="s">
        <v>1213</v>
      </c>
      <c r="D287" s="55">
        <v>3425</v>
      </c>
      <c r="E287" s="54" t="s">
        <v>1214</v>
      </c>
      <c r="F287" s="55">
        <v>0</v>
      </c>
    </row>
    <row r="288" ht="17" customHeight="1" spans="1:6">
      <c r="A288" s="54" t="s">
        <v>1215</v>
      </c>
      <c r="B288" s="55">
        <v>0</v>
      </c>
      <c r="C288" s="54" t="s">
        <v>1216</v>
      </c>
      <c r="D288" s="55">
        <v>54265</v>
      </c>
      <c r="E288" s="54" t="s">
        <v>1217</v>
      </c>
      <c r="F288" s="55">
        <v>500</v>
      </c>
    </row>
    <row r="289" ht="17" customHeight="1" spans="1:6">
      <c r="A289" s="54" t="s">
        <v>1218</v>
      </c>
      <c r="B289" s="55">
        <v>0</v>
      </c>
      <c r="C289" s="54" t="s">
        <v>1219</v>
      </c>
      <c r="D289" s="55">
        <v>11167</v>
      </c>
      <c r="E289" s="54" t="s">
        <v>1220</v>
      </c>
      <c r="F289" s="55">
        <v>0</v>
      </c>
    </row>
    <row r="290" ht="17" customHeight="1" spans="1:6">
      <c r="A290" s="54" t="s">
        <v>1221</v>
      </c>
      <c r="B290" s="55">
        <v>0</v>
      </c>
      <c r="C290" s="54" t="s">
        <v>585</v>
      </c>
      <c r="D290" s="55">
        <v>1248</v>
      </c>
      <c r="E290" s="54" t="s">
        <v>1222</v>
      </c>
      <c r="F290" s="55">
        <v>0</v>
      </c>
    </row>
    <row r="291" ht="17" customHeight="1" spans="1:6">
      <c r="A291" s="54" t="s">
        <v>1223</v>
      </c>
      <c r="B291" s="55">
        <v>0</v>
      </c>
      <c r="C291" s="54" t="s">
        <v>587</v>
      </c>
      <c r="D291" s="55">
        <v>0</v>
      </c>
      <c r="E291" s="54" t="s">
        <v>1224</v>
      </c>
      <c r="F291" s="55">
        <v>0</v>
      </c>
    </row>
    <row r="292" ht="17" customHeight="1" spans="1:6">
      <c r="A292" s="54" t="s">
        <v>1225</v>
      </c>
      <c r="B292" s="55">
        <v>0</v>
      </c>
      <c r="C292" s="54" t="s">
        <v>590</v>
      </c>
      <c r="D292" s="55">
        <v>0</v>
      </c>
      <c r="E292" s="54" t="s">
        <v>1226</v>
      </c>
      <c r="F292" s="55">
        <v>14</v>
      </c>
    </row>
    <row r="293" ht="17" customHeight="1" spans="1:6">
      <c r="A293" s="54" t="s">
        <v>1227</v>
      </c>
      <c r="B293" s="55">
        <v>0</v>
      </c>
      <c r="C293" s="54" t="s">
        <v>586</v>
      </c>
      <c r="D293" s="55">
        <v>162</v>
      </c>
      <c r="E293" s="54" t="s">
        <v>1228</v>
      </c>
      <c r="F293" s="55">
        <v>0</v>
      </c>
    </row>
    <row r="294" ht="17" customHeight="1" spans="1:6">
      <c r="A294" s="54" t="s">
        <v>1229</v>
      </c>
      <c r="B294" s="55">
        <v>0</v>
      </c>
      <c r="C294" s="54" t="s">
        <v>1230</v>
      </c>
      <c r="D294" s="55">
        <v>157</v>
      </c>
      <c r="E294" s="54" t="s">
        <v>1231</v>
      </c>
      <c r="F294" s="55">
        <v>524</v>
      </c>
    </row>
    <row r="295" ht="17" customHeight="1" spans="1:6">
      <c r="A295" s="54" t="s">
        <v>1232</v>
      </c>
      <c r="B295" s="55">
        <v>0</v>
      </c>
      <c r="C295" s="54" t="s">
        <v>1233</v>
      </c>
      <c r="D295" s="55">
        <v>0</v>
      </c>
      <c r="E295" s="54" t="s">
        <v>1234</v>
      </c>
      <c r="F295" s="55">
        <v>0</v>
      </c>
    </row>
    <row r="296" ht="17" customHeight="1" spans="1:6">
      <c r="A296" s="54" t="s">
        <v>1235</v>
      </c>
      <c r="B296" s="55">
        <v>0</v>
      </c>
      <c r="C296" s="54" t="s">
        <v>1236</v>
      </c>
      <c r="D296" s="55">
        <v>23</v>
      </c>
      <c r="E296" s="54" t="s">
        <v>1237</v>
      </c>
      <c r="F296" s="55">
        <v>0</v>
      </c>
    </row>
    <row r="297" ht="17" customHeight="1" spans="1:6">
      <c r="A297" s="54" t="s">
        <v>1238</v>
      </c>
      <c r="B297" s="55">
        <v>0</v>
      </c>
      <c r="C297" s="54" t="s">
        <v>1239</v>
      </c>
      <c r="D297" s="55">
        <v>16</v>
      </c>
      <c r="E297" s="54" t="s">
        <v>1240</v>
      </c>
      <c r="F297" s="55">
        <v>133</v>
      </c>
    </row>
    <row r="298" ht="17" customHeight="1" spans="1:6">
      <c r="A298" s="54" t="s">
        <v>1241</v>
      </c>
      <c r="B298" s="55">
        <v>138</v>
      </c>
      <c r="C298" s="54" t="s">
        <v>1242</v>
      </c>
      <c r="D298" s="55">
        <v>10</v>
      </c>
      <c r="E298" s="54" t="s">
        <v>1243</v>
      </c>
      <c r="F298" s="55">
        <v>37</v>
      </c>
    </row>
    <row r="299" ht="17" customHeight="1" spans="1:6">
      <c r="A299" s="54" t="s">
        <v>1244</v>
      </c>
      <c r="B299" s="55">
        <v>138</v>
      </c>
      <c r="C299" s="54" t="s">
        <v>1245</v>
      </c>
      <c r="D299" s="55">
        <v>0</v>
      </c>
      <c r="E299" s="54" t="s">
        <v>1246</v>
      </c>
      <c r="F299" s="55">
        <v>0</v>
      </c>
    </row>
    <row r="300" ht="17" customHeight="1" spans="1:6">
      <c r="A300" s="54" t="s">
        <v>1247</v>
      </c>
      <c r="B300" s="55">
        <v>0</v>
      </c>
      <c r="C300" s="54" t="s">
        <v>1184</v>
      </c>
      <c r="D300" s="55">
        <v>0</v>
      </c>
      <c r="E300" s="54" t="s">
        <v>1163</v>
      </c>
      <c r="F300" s="55">
        <v>0</v>
      </c>
    </row>
    <row r="301" ht="17" customHeight="1" spans="1:6">
      <c r="A301" s="54" t="s">
        <v>1248</v>
      </c>
      <c r="B301" s="55">
        <v>0</v>
      </c>
      <c r="C301" s="54" t="s">
        <v>1249</v>
      </c>
      <c r="D301" s="55">
        <v>0</v>
      </c>
      <c r="E301" s="54" t="s">
        <v>1250</v>
      </c>
      <c r="F301" s="55">
        <v>0</v>
      </c>
    </row>
    <row r="302" ht="17" customHeight="1" spans="1:6">
      <c r="A302" s="54" t="s">
        <v>1251</v>
      </c>
      <c r="B302" s="55">
        <v>0</v>
      </c>
      <c r="C302" s="54" t="s">
        <v>1252</v>
      </c>
      <c r="D302" s="55">
        <v>0</v>
      </c>
      <c r="E302" s="54" t="s">
        <v>1253</v>
      </c>
      <c r="F302" s="55">
        <v>0</v>
      </c>
    </row>
    <row r="303" ht="17" customHeight="1" spans="1:6">
      <c r="A303" s="54" t="s">
        <v>1254</v>
      </c>
      <c r="B303" s="55">
        <v>0</v>
      </c>
      <c r="C303" s="54" t="s">
        <v>1255</v>
      </c>
      <c r="D303" s="55">
        <v>0</v>
      </c>
      <c r="E303" s="54" t="s">
        <v>1256</v>
      </c>
      <c r="F303" s="55">
        <v>0</v>
      </c>
    </row>
    <row r="304" ht="17" customHeight="1" spans="1:6">
      <c r="A304" s="54" t="s">
        <v>1257</v>
      </c>
      <c r="B304" s="55">
        <v>0</v>
      </c>
      <c r="C304" s="54" t="s">
        <v>1258</v>
      </c>
      <c r="D304" s="55">
        <v>0</v>
      </c>
      <c r="E304" s="54" t="s">
        <v>1259</v>
      </c>
      <c r="F304" s="55">
        <v>0</v>
      </c>
    </row>
    <row r="305" ht="17" customHeight="1" spans="1:6">
      <c r="A305" s="54" t="s">
        <v>1260</v>
      </c>
      <c r="B305" s="55">
        <v>0</v>
      </c>
      <c r="C305" s="54" t="s">
        <v>1261</v>
      </c>
      <c r="D305" s="55">
        <v>4613</v>
      </c>
      <c r="E305" s="54" t="s">
        <v>1262</v>
      </c>
      <c r="F305" s="55">
        <v>256</v>
      </c>
    </row>
    <row r="306" ht="17" customHeight="1" spans="1:6">
      <c r="A306" s="54" t="s">
        <v>1263</v>
      </c>
      <c r="B306" s="55">
        <v>0</v>
      </c>
      <c r="C306" s="54" t="s">
        <v>1264</v>
      </c>
      <c r="D306" s="55">
        <v>15</v>
      </c>
      <c r="E306" s="54" t="s">
        <v>1265</v>
      </c>
      <c r="F306" s="55">
        <v>22829</v>
      </c>
    </row>
    <row r="307" ht="17" customHeight="1" spans="1:6">
      <c r="A307" s="54" t="s">
        <v>1266</v>
      </c>
      <c r="B307" s="55">
        <v>0</v>
      </c>
      <c r="C307" s="54" t="s">
        <v>1267</v>
      </c>
      <c r="D307" s="55">
        <v>0</v>
      </c>
      <c r="E307" s="54" t="s">
        <v>585</v>
      </c>
      <c r="F307" s="55">
        <v>66</v>
      </c>
    </row>
    <row r="308" ht="17" customHeight="1" spans="1:6">
      <c r="A308" s="54" t="s">
        <v>1268</v>
      </c>
      <c r="B308" s="55">
        <v>0</v>
      </c>
      <c r="C308" s="54" t="s">
        <v>1269</v>
      </c>
      <c r="D308" s="55">
        <v>2000</v>
      </c>
      <c r="E308" s="54" t="s">
        <v>587</v>
      </c>
      <c r="F308" s="55">
        <v>0</v>
      </c>
    </row>
    <row r="309" ht="17" customHeight="1" spans="1:6">
      <c r="A309" s="54" t="s">
        <v>1270</v>
      </c>
      <c r="B309" s="55">
        <v>0</v>
      </c>
      <c r="C309" s="54" t="s">
        <v>1271</v>
      </c>
      <c r="D309" s="55">
        <v>240</v>
      </c>
      <c r="E309" s="54" t="s">
        <v>590</v>
      </c>
      <c r="F309" s="55">
        <v>0</v>
      </c>
    </row>
    <row r="310" ht="17" customHeight="1" spans="1:6">
      <c r="A310" s="54" t="s">
        <v>1272</v>
      </c>
      <c r="B310" s="55">
        <v>0</v>
      </c>
      <c r="C310" s="54" t="s">
        <v>1273</v>
      </c>
      <c r="D310" s="55">
        <v>0</v>
      </c>
      <c r="E310" s="54" t="s">
        <v>1274</v>
      </c>
      <c r="F310" s="55">
        <v>0</v>
      </c>
    </row>
    <row r="311" ht="17" customHeight="1" spans="1:6">
      <c r="A311" s="54" t="s">
        <v>585</v>
      </c>
      <c r="B311" s="55">
        <v>0</v>
      </c>
      <c r="C311" s="54" t="s">
        <v>1275</v>
      </c>
      <c r="D311" s="55">
        <v>0</v>
      </c>
      <c r="E311" s="54" t="s">
        <v>1276</v>
      </c>
      <c r="F311" s="55">
        <v>0</v>
      </c>
    </row>
    <row r="312" ht="17" customHeight="1" spans="1:6">
      <c r="A312" s="54" t="s">
        <v>587</v>
      </c>
      <c r="B312" s="55">
        <v>0</v>
      </c>
      <c r="C312" s="54" t="s">
        <v>1277</v>
      </c>
      <c r="D312" s="55">
        <v>0</v>
      </c>
      <c r="E312" s="54" t="s">
        <v>1278</v>
      </c>
      <c r="F312" s="55">
        <v>0</v>
      </c>
    </row>
    <row r="313" ht="17" customHeight="1" spans="1:6">
      <c r="A313" s="54" t="s">
        <v>590</v>
      </c>
      <c r="B313" s="55">
        <v>0</v>
      </c>
      <c r="C313" s="54" t="s">
        <v>1279</v>
      </c>
      <c r="D313" s="55">
        <v>2376</v>
      </c>
      <c r="E313" s="54" t="s">
        <v>1280</v>
      </c>
      <c r="F313" s="55">
        <v>0</v>
      </c>
    </row>
    <row r="314" ht="17" customHeight="1" spans="1:6">
      <c r="A314" s="54" t="s">
        <v>1281</v>
      </c>
      <c r="B314" s="55">
        <v>0</v>
      </c>
      <c r="C314" s="54" t="s">
        <v>1282</v>
      </c>
      <c r="D314" s="55">
        <v>307</v>
      </c>
      <c r="E314" s="54" t="s">
        <v>1283</v>
      </c>
      <c r="F314" s="55">
        <v>0</v>
      </c>
    </row>
    <row r="315" ht="17" customHeight="1" spans="1:6">
      <c r="A315" s="54" t="s">
        <v>1284</v>
      </c>
      <c r="B315" s="55">
        <v>0</v>
      </c>
      <c r="C315" s="54" t="s">
        <v>1285</v>
      </c>
      <c r="D315" s="55">
        <v>0</v>
      </c>
      <c r="E315" s="54" t="s">
        <v>1286</v>
      </c>
      <c r="F315" s="55">
        <v>0</v>
      </c>
    </row>
    <row r="316" ht="17" customHeight="1" spans="1:6">
      <c r="A316" s="54" t="s">
        <v>1287</v>
      </c>
      <c r="B316" s="55">
        <v>22763</v>
      </c>
      <c r="C316" s="54" t="s">
        <v>1288</v>
      </c>
      <c r="D316" s="55">
        <v>0</v>
      </c>
      <c r="E316" s="54" t="s">
        <v>1289</v>
      </c>
      <c r="F316" s="55">
        <v>0</v>
      </c>
    </row>
    <row r="317" ht="17" customHeight="1" spans="1:6">
      <c r="A317" s="54" t="s">
        <v>1290</v>
      </c>
      <c r="B317" s="55">
        <v>5981</v>
      </c>
      <c r="C317" s="54" t="s">
        <v>1291</v>
      </c>
      <c r="D317" s="55">
        <v>0</v>
      </c>
      <c r="E317" s="54" t="s">
        <v>1292</v>
      </c>
      <c r="F317" s="55">
        <v>0</v>
      </c>
    </row>
    <row r="318" ht="17" customHeight="1" spans="1:6">
      <c r="A318" s="54" t="s">
        <v>1293</v>
      </c>
      <c r="B318" s="55">
        <v>482</v>
      </c>
      <c r="C318" s="54" t="s">
        <v>1294</v>
      </c>
      <c r="D318" s="55">
        <v>0</v>
      </c>
      <c r="E318" s="54" t="s">
        <v>586</v>
      </c>
      <c r="F318" s="55">
        <v>0</v>
      </c>
    </row>
    <row r="319" ht="17" customHeight="1" spans="1:6">
      <c r="A319" s="54" t="s">
        <v>1295</v>
      </c>
      <c r="B319" s="55">
        <v>0</v>
      </c>
      <c r="C319" s="54" t="s">
        <v>1296</v>
      </c>
      <c r="D319" s="55">
        <v>0</v>
      </c>
      <c r="E319" s="54" t="s">
        <v>1297</v>
      </c>
      <c r="F319" s="55">
        <v>127</v>
      </c>
    </row>
    <row r="320" ht="17" customHeight="1" spans="1:6">
      <c r="A320" s="54" t="s">
        <v>1298</v>
      </c>
      <c r="B320" s="55">
        <v>5283</v>
      </c>
      <c r="C320" s="54" t="s">
        <v>1299</v>
      </c>
      <c r="D320" s="55">
        <v>0</v>
      </c>
      <c r="E320" s="54" t="s">
        <v>1300</v>
      </c>
      <c r="F320" s="55">
        <v>0</v>
      </c>
    </row>
    <row r="321" ht="17" customHeight="1" spans="1:6">
      <c r="A321" s="54" t="s">
        <v>1301</v>
      </c>
      <c r="B321" s="55">
        <v>114</v>
      </c>
      <c r="C321" s="54" t="s">
        <v>1302</v>
      </c>
      <c r="D321" s="55">
        <v>0</v>
      </c>
      <c r="E321" s="54" t="s">
        <v>585</v>
      </c>
      <c r="F321" s="55">
        <v>0</v>
      </c>
    </row>
    <row r="322" ht="17" customHeight="1" spans="1:6">
      <c r="A322" s="54" t="s">
        <v>1303</v>
      </c>
      <c r="B322" s="55">
        <v>102</v>
      </c>
      <c r="C322" s="54" t="s">
        <v>1304</v>
      </c>
      <c r="D322" s="55">
        <v>0</v>
      </c>
      <c r="E322" s="54" t="s">
        <v>587</v>
      </c>
      <c r="F322" s="55">
        <v>0</v>
      </c>
    </row>
    <row r="323" ht="17" customHeight="1" spans="1:6">
      <c r="A323" s="54" t="s">
        <v>1305</v>
      </c>
      <c r="B323" s="55">
        <v>0</v>
      </c>
      <c r="C323" s="54" t="s">
        <v>1306</v>
      </c>
      <c r="D323" s="55">
        <v>0</v>
      </c>
      <c r="E323" s="54" t="s">
        <v>590</v>
      </c>
      <c r="F323" s="55">
        <v>0</v>
      </c>
    </row>
    <row r="324" ht="17" customHeight="1" spans="1:6">
      <c r="A324" s="54" t="s">
        <v>1307</v>
      </c>
      <c r="B324" s="55">
        <v>1152</v>
      </c>
      <c r="C324" s="54" t="s">
        <v>1308</v>
      </c>
      <c r="D324" s="55">
        <v>0</v>
      </c>
      <c r="E324" s="54" t="s">
        <v>1309</v>
      </c>
      <c r="F324" s="55">
        <v>0</v>
      </c>
    </row>
    <row r="325" ht="17" customHeight="1" spans="1:6">
      <c r="A325" s="54" t="s">
        <v>1310</v>
      </c>
      <c r="B325" s="55">
        <v>0</v>
      </c>
      <c r="C325" s="54" t="s">
        <v>585</v>
      </c>
      <c r="D325" s="55">
        <v>0</v>
      </c>
      <c r="E325" s="54" t="s">
        <v>1311</v>
      </c>
      <c r="F325" s="55">
        <v>0</v>
      </c>
    </row>
    <row r="326" ht="17" customHeight="1" spans="1:6">
      <c r="A326" s="54" t="s">
        <v>1312</v>
      </c>
      <c r="B326" s="55">
        <v>0</v>
      </c>
      <c r="C326" s="54" t="s">
        <v>587</v>
      </c>
      <c r="D326" s="55">
        <v>0</v>
      </c>
      <c r="E326" s="54" t="s">
        <v>1313</v>
      </c>
      <c r="F326" s="55">
        <v>0</v>
      </c>
    </row>
    <row r="327" ht="17" customHeight="1" spans="1:6">
      <c r="A327" s="54" t="s">
        <v>1314</v>
      </c>
      <c r="B327" s="55">
        <v>929</v>
      </c>
      <c r="C327" s="54" t="s">
        <v>590</v>
      </c>
      <c r="D327" s="55">
        <v>0</v>
      </c>
      <c r="E327" s="54" t="s">
        <v>1315</v>
      </c>
      <c r="F327" s="55">
        <v>1039</v>
      </c>
    </row>
    <row r="328" ht="17" customHeight="1" spans="1:6">
      <c r="A328" s="54" t="s">
        <v>1316</v>
      </c>
      <c r="B328" s="55">
        <v>215</v>
      </c>
      <c r="C328" s="54" t="s">
        <v>1317</v>
      </c>
      <c r="D328" s="55">
        <v>0</v>
      </c>
      <c r="E328" s="54" t="s">
        <v>585</v>
      </c>
      <c r="F328" s="55">
        <v>0</v>
      </c>
    </row>
    <row r="329" ht="17" customHeight="1" spans="1:6">
      <c r="A329" s="54" t="s">
        <v>1318</v>
      </c>
      <c r="B329" s="55">
        <v>0</v>
      </c>
      <c r="C329" s="54" t="s">
        <v>1319</v>
      </c>
      <c r="D329" s="55">
        <v>0</v>
      </c>
      <c r="E329" s="54" t="s">
        <v>587</v>
      </c>
      <c r="F329" s="55">
        <v>0</v>
      </c>
    </row>
    <row r="330" ht="17" customHeight="1" spans="1:6">
      <c r="A330" s="54" t="s">
        <v>1320</v>
      </c>
      <c r="B330" s="55">
        <v>8</v>
      </c>
      <c r="C330" s="54" t="s">
        <v>1321</v>
      </c>
      <c r="D330" s="55">
        <v>0</v>
      </c>
      <c r="E330" s="54" t="s">
        <v>590</v>
      </c>
      <c r="F330" s="55">
        <v>0</v>
      </c>
    </row>
    <row r="331" ht="17" customHeight="1" spans="1:6">
      <c r="A331" s="54" t="s">
        <v>1322</v>
      </c>
      <c r="B331" s="55">
        <v>737</v>
      </c>
      <c r="C331" s="54" t="s">
        <v>1323</v>
      </c>
      <c r="D331" s="55">
        <v>2312</v>
      </c>
      <c r="E331" s="54" t="s">
        <v>1324</v>
      </c>
      <c r="F331" s="55">
        <v>0</v>
      </c>
    </row>
    <row r="332" ht="17" customHeight="1" spans="1:6">
      <c r="A332" s="54" t="s">
        <v>1325</v>
      </c>
      <c r="B332" s="55">
        <v>0</v>
      </c>
      <c r="C332" s="54" t="s">
        <v>1326</v>
      </c>
      <c r="D332" s="55">
        <v>2312</v>
      </c>
      <c r="E332" s="54" t="s">
        <v>1327</v>
      </c>
      <c r="F332" s="55">
        <v>196</v>
      </c>
    </row>
    <row r="333" ht="17" customHeight="1" spans="1:6">
      <c r="A333" s="54" t="s">
        <v>1328</v>
      </c>
      <c r="B333" s="55">
        <v>737</v>
      </c>
      <c r="C333" s="54" t="s">
        <v>1329</v>
      </c>
      <c r="D333" s="55">
        <v>0</v>
      </c>
      <c r="E333" s="54" t="s">
        <v>1330</v>
      </c>
      <c r="F333" s="55">
        <v>0</v>
      </c>
    </row>
    <row r="334" ht="17" customHeight="1" spans="1:6">
      <c r="A334" s="54" t="s">
        <v>1331</v>
      </c>
      <c r="B334" s="55">
        <v>51</v>
      </c>
      <c r="C334" s="54" t="s">
        <v>1332</v>
      </c>
      <c r="D334" s="55">
        <v>0</v>
      </c>
      <c r="E334" s="54" t="s">
        <v>1333</v>
      </c>
      <c r="F334" s="55">
        <v>843</v>
      </c>
    </row>
    <row r="335" ht="17" customHeight="1" spans="1:6">
      <c r="A335" s="54" t="s">
        <v>1334</v>
      </c>
      <c r="B335" s="55">
        <v>0</v>
      </c>
      <c r="C335" s="54" t="s">
        <v>1335</v>
      </c>
      <c r="D335" s="55">
        <v>0</v>
      </c>
      <c r="E335" s="54" t="s">
        <v>1336</v>
      </c>
      <c r="F335" s="55">
        <v>63</v>
      </c>
    </row>
    <row r="336" ht="17" customHeight="1" spans="1:6">
      <c r="A336" s="54" t="s">
        <v>1337</v>
      </c>
      <c r="B336" s="55">
        <v>51</v>
      </c>
      <c r="C336" s="54" t="s">
        <v>1338</v>
      </c>
      <c r="D336" s="55">
        <v>97</v>
      </c>
      <c r="E336" s="54" t="s">
        <v>1339</v>
      </c>
      <c r="F336" s="55">
        <v>0</v>
      </c>
    </row>
    <row r="337" ht="17" customHeight="1" spans="1:6">
      <c r="A337" s="54" t="s">
        <v>1340</v>
      </c>
      <c r="B337" s="55">
        <v>6703</v>
      </c>
      <c r="C337" s="54" t="s">
        <v>1341</v>
      </c>
      <c r="D337" s="55">
        <v>0</v>
      </c>
      <c r="E337" s="54" t="s">
        <v>1342</v>
      </c>
      <c r="F337" s="55">
        <v>0</v>
      </c>
    </row>
    <row r="338" ht="17" customHeight="1" spans="1:6">
      <c r="A338" s="54" t="s">
        <v>1343</v>
      </c>
      <c r="B338" s="55">
        <v>4294</v>
      </c>
      <c r="C338" s="54" t="s">
        <v>1344</v>
      </c>
      <c r="D338" s="55">
        <v>97</v>
      </c>
      <c r="E338" s="54" t="s">
        <v>1345</v>
      </c>
      <c r="F338" s="55">
        <v>0</v>
      </c>
    </row>
    <row r="339" ht="17" customHeight="1" spans="1:6">
      <c r="A339" s="54" t="s">
        <v>585</v>
      </c>
      <c r="B339" s="55">
        <v>1704</v>
      </c>
      <c r="C339" s="54" t="s">
        <v>1346</v>
      </c>
      <c r="D339" s="55">
        <v>2126</v>
      </c>
      <c r="E339" s="54" t="s">
        <v>1347</v>
      </c>
      <c r="F339" s="55">
        <v>0</v>
      </c>
    </row>
    <row r="340" ht="17" customHeight="1" spans="1:6">
      <c r="A340" s="54" t="s">
        <v>587</v>
      </c>
      <c r="B340" s="55">
        <v>0</v>
      </c>
      <c r="C340" s="54" t="s">
        <v>1348</v>
      </c>
      <c r="D340" s="55">
        <v>0</v>
      </c>
      <c r="E340" s="54" t="s">
        <v>1349</v>
      </c>
      <c r="F340" s="55">
        <v>63</v>
      </c>
    </row>
    <row r="341" ht="17" customHeight="1" spans="1:6">
      <c r="A341" s="54" t="s">
        <v>590</v>
      </c>
      <c r="B341" s="55">
        <v>0</v>
      </c>
      <c r="C341" s="54" t="s">
        <v>585</v>
      </c>
      <c r="D341" s="55">
        <v>0</v>
      </c>
      <c r="E341" s="54" t="s">
        <v>1350</v>
      </c>
      <c r="F341" s="55">
        <v>881</v>
      </c>
    </row>
    <row r="342" ht="17" customHeight="1" spans="1:6">
      <c r="A342" s="54" t="s">
        <v>1351</v>
      </c>
      <c r="B342" s="55">
        <v>1945</v>
      </c>
      <c r="C342" s="54" t="s">
        <v>587</v>
      </c>
      <c r="D342" s="55">
        <v>0</v>
      </c>
      <c r="E342" s="54" t="s">
        <v>1352</v>
      </c>
      <c r="F342" s="55">
        <v>740</v>
      </c>
    </row>
    <row r="343" ht="17" customHeight="1" spans="1:6">
      <c r="A343" s="54" t="s">
        <v>1353</v>
      </c>
      <c r="B343" s="55">
        <v>285</v>
      </c>
      <c r="C343" s="54" t="s">
        <v>590</v>
      </c>
      <c r="D343" s="55">
        <v>0</v>
      </c>
      <c r="E343" s="54" t="s">
        <v>585</v>
      </c>
      <c r="F343" s="55">
        <v>552</v>
      </c>
    </row>
    <row r="344" ht="17" customHeight="1" spans="1:6">
      <c r="A344" s="54" t="s">
        <v>1354</v>
      </c>
      <c r="B344" s="55">
        <v>0</v>
      </c>
      <c r="C344" s="54" t="s">
        <v>1355</v>
      </c>
      <c r="D344" s="55">
        <v>0</v>
      </c>
      <c r="E344" s="54" t="s">
        <v>587</v>
      </c>
      <c r="F344" s="55">
        <v>0</v>
      </c>
    </row>
    <row r="345" ht="17" customHeight="1" spans="1:6">
      <c r="A345" s="54" t="s">
        <v>1356</v>
      </c>
      <c r="B345" s="55">
        <v>10</v>
      </c>
      <c r="C345" s="54" t="s">
        <v>1357</v>
      </c>
      <c r="D345" s="55">
        <v>0</v>
      </c>
      <c r="E345" s="54" t="s">
        <v>590</v>
      </c>
      <c r="F345" s="55">
        <v>0</v>
      </c>
    </row>
    <row r="346" ht="17" customHeight="1" spans="1:6">
      <c r="A346" s="54" t="s">
        <v>1358</v>
      </c>
      <c r="B346" s="55">
        <v>0</v>
      </c>
      <c r="C346" s="54" t="s">
        <v>1359</v>
      </c>
      <c r="D346" s="55">
        <v>0</v>
      </c>
      <c r="E346" s="54" t="s">
        <v>1360</v>
      </c>
      <c r="F346" s="55">
        <v>0</v>
      </c>
    </row>
    <row r="347" ht="17" customHeight="1" spans="1:6">
      <c r="A347" s="54" t="s">
        <v>1361</v>
      </c>
      <c r="B347" s="55">
        <v>0</v>
      </c>
      <c r="C347" s="54" t="s">
        <v>1362</v>
      </c>
      <c r="D347" s="55">
        <v>0</v>
      </c>
      <c r="E347" s="54" t="s">
        <v>1363</v>
      </c>
      <c r="F347" s="55">
        <v>0</v>
      </c>
    </row>
    <row r="348" ht="17" customHeight="1" spans="1:6">
      <c r="A348" s="54" t="s">
        <v>1364</v>
      </c>
      <c r="B348" s="55">
        <v>0</v>
      </c>
      <c r="C348" s="54" t="s">
        <v>1365</v>
      </c>
      <c r="D348" s="55">
        <v>0</v>
      </c>
      <c r="E348" s="54" t="s">
        <v>1366</v>
      </c>
      <c r="F348" s="55">
        <v>0</v>
      </c>
    </row>
    <row r="349" ht="17" customHeight="1" spans="1:6">
      <c r="A349" s="54" t="s">
        <v>1367</v>
      </c>
      <c r="B349" s="55">
        <v>0</v>
      </c>
      <c r="C349" s="54" t="s">
        <v>1368</v>
      </c>
      <c r="D349" s="55">
        <v>0</v>
      </c>
      <c r="E349" s="54" t="s">
        <v>1369</v>
      </c>
      <c r="F349" s="55">
        <v>0</v>
      </c>
    </row>
    <row r="350" ht="17" customHeight="1" spans="1:6">
      <c r="A350" s="54" t="s">
        <v>1370</v>
      </c>
      <c r="B350" s="55">
        <v>0</v>
      </c>
      <c r="C350" s="54" t="s">
        <v>1371</v>
      </c>
      <c r="D350" s="55">
        <v>330</v>
      </c>
      <c r="E350" s="54" t="s">
        <v>586</v>
      </c>
      <c r="F350" s="55">
        <v>0</v>
      </c>
    </row>
    <row r="351" ht="17" customHeight="1" spans="1:6">
      <c r="A351" s="54" t="s">
        <v>1372</v>
      </c>
      <c r="B351" s="55">
        <v>0</v>
      </c>
      <c r="C351" s="54" t="s">
        <v>585</v>
      </c>
      <c r="D351" s="55">
        <v>0</v>
      </c>
      <c r="E351" s="54" t="s">
        <v>1373</v>
      </c>
      <c r="F351" s="55">
        <v>188</v>
      </c>
    </row>
    <row r="352" ht="17" customHeight="1" spans="1:6">
      <c r="A352" s="54" t="s">
        <v>1374</v>
      </c>
      <c r="B352" s="55">
        <v>0</v>
      </c>
      <c r="C352" s="54" t="s">
        <v>587</v>
      </c>
      <c r="D352" s="55">
        <v>0</v>
      </c>
      <c r="E352" s="54" t="s">
        <v>1375</v>
      </c>
      <c r="F352" s="55">
        <v>6</v>
      </c>
    </row>
    <row r="353" ht="17" customHeight="1" spans="1:6">
      <c r="A353" s="54" t="s">
        <v>1376</v>
      </c>
      <c r="B353" s="55">
        <v>0</v>
      </c>
      <c r="C353" s="54" t="s">
        <v>590</v>
      </c>
      <c r="D353" s="55">
        <v>0</v>
      </c>
      <c r="E353" s="54" t="s">
        <v>585</v>
      </c>
      <c r="F353" s="55">
        <v>0</v>
      </c>
    </row>
    <row r="354" ht="17" customHeight="1" spans="1:6">
      <c r="A354" s="54" t="s">
        <v>1377</v>
      </c>
      <c r="B354" s="55">
        <v>0</v>
      </c>
      <c r="C354" s="54" t="s">
        <v>1378</v>
      </c>
      <c r="D354" s="55">
        <v>0</v>
      </c>
      <c r="E354" s="54" t="s">
        <v>587</v>
      </c>
      <c r="F354" s="55">
        <v>0</v>
      </c>
    </row>
    <row r="355" ht="17" customHeight="1" spans="1:6">
      <c r="A355" s="54" t="s">
        <v>1379</v>
      </c>
      <c r="B355" s="55">
        <v>29</v>
      </c>
      <c r="C355" s="54" t="s">
        <v>1380</v>
      </c>
      <c r="D355" s="55">
        <v>0</v>
      </c>
      <c r="E355" s="54" t="s">
        <v>590</v>
      </c>
      <c r="F355" s="55">
        <v>0</v>
      </c>
    </row>
    <row r="356" ht="17" customHeight="1" spans="1:6">
      <c r="A356" s="54" t="s">
        <v>1381</v>
      </c>
      <c r="B356" s="55">
        <v>0</v>
      </c>
      <c r="C356" s="54" t="s">
        <v>1382</v>
      </c>
      <c r="D356" s="55">
        <v>0</v>
      </c>
      <c r="E356" s="54" t="s">
        <v>1383</v>
      </c>
      <c r="F356" s="55">
        <v>0</v>
      </c>
    </row>
    <row r="357" ht="17" customHeight="1" spans="1:6">
      <c r="A357" s="54" t="s">
        <v>1384</v>
      </c>
      <c r="B357" s="55">
        <v>4</v>
      </c>
      <c r="C357" s="54" t="s">
        <v>1385</v>
      </c>
      <c r="D357" s="55">
        <v>0</v>
      </c>
      <c r="E357" s="54" t="s">
        <v>1386</v>
      </c>
      <c r="F357" s="55">
        <v>6</v>
      </c>
    </row>
    <row r="358" ht="17" customHeight="1" spans="1:6">
      <c r="A358" s="54" t="s">
        <v>1387</v>
      </c>
      <c r="B358" s="55">
        <v>0</v>
      </c>
      <c r="C358" s="54" t="s">
        <v>1388</v>
      </c>
      <c r="D358" s="55">
        <v>0</v>
      </c>
      <c r="E358" s="54" t="s">
        <v>1389</v>
      </c>
      <c r="F358" s="55">
        <v>135</v>
      </c>
    </row>
    <row r="359" ht="17" customHeight="1" spans="1:6">
      <c r="A359" s="54" t="s">
        <v>1390</v>
      </c>
      <c r="B359" s="55">
        <v>0</v>
      </c>
      <c r="C359" s="54" t="s">
        <v>1391</v>
      </c>
      <c r="D359" s="55">
        <v>0</v>
      </c>
      <c r="E359" s="54" t="s">
        <v>1392</v>
      </c>
      <c r="F359" s="55">
        <v>0</v>
      </c>
    </row>
    <row r="360" ht="17" customHeight="1" spans="1:6">
      <c r="A360" s="54" t="s">
        <v>1393</v>
      </c>
      <c r="B360" s="55">
        <v>317</v>
      </c>
      <c r="C360" s="54" t="s">
        <v>1394</v>
      </c>
      <c r="D360" s="55">
        <v>0</v>
      </c>
      <c r="E360" s="54" t="s">
        <v>1395</v>
      </c>
      <c r="F360" s="55">
        <v>135</v>
      </c>
    </row>
    <row r="361" ht="17" customHeight="1" spans="1:6">
      <c r="A361" s="54" t="s">
        <v>1396</v>
      </c>
      <c r="B361" s="55">
        <v>0</v>
      </c>
      <c r="C361" s="54" t="s">
        <v>1397</v>
      </c>
      <c r="D361" s="55">
        <v>0</v>
      </c>
      <c r="E361" s="54" t="s">
        <v>1398</v>
      </c>
      <c r="F361" s="55">
        <v>35</v>
      </c>
    </row>
    <row r="362" ht="17" customHeight="1" spans="1:6">
      <c r="A362" s="54" t="s">
        <v>585</v>
      </c>
      <c r="B362" s="55">
        <v>0</v>
      </c>
      <c r="C362" s="54" t="s">
        <v>1399</v>
      </c>
      <c r="D362" s="55">
        <v>0</v>
      </c>
      <c r="E362" s="54" t="s">
        <v>1400</v>
      </c>
      <c r="F362" s="55">
        <v>35</v>
      </c>
    </row>
    <row r="363" ht="17" customHeight="1" spans="1:6">
      <c r="A363" s="54" t="s">
        <v>587</v>
      </c>
      <c r="B363" s="55">
        <v>0</v>
      </c>
      <c r="C363" s="54" t="s">
        <v>1401</v>
      </c>
      <c r="D363" s="55">
        <v>0</v>
      </c>
      <c r="E363" s="54" t="s">
        <v>585</v>
      </c>
      <c r="F363" s="55">
        <v>35</v>
      </c>
    </row>
    <row r="364" ht="17" customHeight="1" spans="1:6">
      <c r="A364" s="54" t="s">
        <v>590</v>
      </c>
      <c r="B364" s="55">
        <v>0</v>
      </c>
      <c r="C364" s="54" t="s">
        <v>1402</v>
      </c>
      <c r="D364" s="55">
        <v>0</v>
      </c>
      <c r="E364" s="54" t="s">
        <v>587</v>
      </c>
      <c r="F364" s="55">
        <v>0</v>
      </c>
    </row>
    <row r="365" ht="17" customHeight="1" spans="1:6">
      <c r="A365" s="54" t="s">
        <v>1403</v>
      </c>
      <c r="B365" s="55">
        <v>0</v>
      </c>
      <c r="C365" s="54" t="s">
        <v>1404</v>
      </c>
      <c r="D365" s="55">
        <v>330</v>
      </c>
      <c r="E365" s="54" t="s">
        <v>590</v>
      </c>
      <c r="F365" s="55">
        <v>0</v>
      </c>
    </row>
    <row r="366" ht="17" customHeight="1" spans="1:6">
      <c r="A366" s="54" t="s">
        <v>1405</v>
      </c>
      <c r="B366" s="55">
        <v>0</v>
      </c>
      <c r="C366" s="54" t="s">
        <v>1406</v>
      </c>
      <c r="D366" s="55">
        <v>0</v>
      </c>
      <c r="E366" s="54" t="s">
        <v>1407</v>
      </c>
      <c r="F366" s="55">
        <v>0</v>
      </c>
    </row>
    <row r="367" ht="17" customHeight="1" spans="1:6">
      <c r="A367" s="54" t="s">
        <v>1408</v>
      </c>
      <c r="B367" s="55">
        <v>0</v>
      </c>
      <c r="C367" s="54" t="s">
        <v>585</v>
      </c>
      <c r="D367" s="55">
        <v>0</v>
      </c>
      <c r="E367" s="54" t="s">
        <v>586</v>
      </c>
      <c r="F367" s="55">
        <v>0</v>
      </c>
    </row>
    <row r="368" ht="17" customHeight="1" spans="1:6">
      <c r="A368" s="54" t="s">
        <v>1409</v>
      </c>
      <c r="B368" s="55">
        <v>0</v>
      </c>
      <c r="C368" s="54" t="s">
        <v>587</v>
      </c>
      <c r="D368" s="55">
        <v>0</v>
      </c>
      <c r="E368" s="54" t="s">
        <v>1410</v>
      </c>
      <c r="F368" s="55">
        <v>0</v>
      </c>
    </row>
    <row r="369" ht="17" customHeight="1" spans="1:6">
      <c r="A369" s="54" t="s">
        <v>1317</v>
      </c>
      <c r="B369" s="55">
        <v>0</v>
      </c>
      <c r="C369" s="54" t="s">
        <v>590</v>
      </c>
      <c r="D369" s="55">
        <v>0</v>
      </c>
      <c r="E369" s="54" t="s">
        <v>1411</v>
      </c>
      <c r="F369" s="55">
        <v>0</v>
      </c>
    </row>
    <row r="370" ht="17" customHeight="1" spans="1:6">
      <c r="A370" s="54" t="s">
        <v>1412</v>
      </c>
      <c r="B370" s="55">
        <v>0</v>
      </c>
      <c r="C370" s="54" t="s">
        <v>1413</v>
      </c>
      <c r="D370" s="55">
        <v>0</v>
      </c>
      <c r="E370" s="54" t="s">
        <v>1414</v>
      </c>
      <c r="F370" s="55">
        <v>0</v>
      </c>
    </row>
    <row r="371" ht="17" customHeight="1" spans="1:6">
      <c r="A371" s="54" t="s">
        <v>1415</v>
      </c>
      <c r="B371" s="55">
        <v>0</v>
      </c>
      <c r="C371" s="54" t="s">
        <v>1416</v>
      </c>
      <c r="D371" s="55">
        <v>694</v>
      </c>
      <c r="E371" s="54" t="s">
        <v>1417</v>
      </c>
      <c r="F371" s="55">
        <v>0</v>
      </c>
    </row>
    <row r="372" ht="17" customHeight="1" spans="1:6">
      <c r="A372" s="54" t="s">
        <v>585</v>
      </c>
      <c r="B372" s="55">
        <v>0</v>
      </c>
      <c r="C372" s="54" t="s">
        <v>585</v>
      </c>
      <c r="D372" s="55">
        <v>526</v>
      </c>
      <c r="E372" s="54" t="s">
        <v>1418</v>
      </c>
      <c r="F372" s="55">
        <v>0</v>
      </c>
    </row>
    <row r="373" ht="17" customHeight="1" spans="1:6">
      <c r="A373" s="54" t="s">
        <v>587</v>
      </c>
      <c r="B373" s="55">
        <v>0</v>
      </c>
      <c r="C373" s="54" t="s">
        <v>587</v>
      </c>
      <c r="D373" s="55">
        <v>41</v>
      </c>
      <c r="E373" s="54" t="s">
        <v>1419</v>
      </c>
      <c r="F373" s="55">
        <v>0</v>
      </c>
    </row>
    <row r="374" ht="17" customHeight="1" spans="1:6">
      <c r="A374" s="54" t="s">
        <v>590</v>
      </c>
      <c r="B374" s="55">
        <v>0</v>
      </c>
      <c r="C374" s="54" t="s">
        <v>590</v>
      </c>
      <c r="D374" s="55">
        <v>0</v>
      </c>
      <c r="E374" s="54" t="s">
        <v>1420</v>
      </c>
      <c r="F374" s="55">
        <v>0</v>
      </c>
    </row>
    <row r="375" ht="17" customHeight="1" spans="1:6">
      <c r="A375" s="54" t="s">
        <v>1421</v>
      </c>
      <c r="B375" s="55">
        <v>0</v>
      </c>
      <c r="C375" s="54" t="s">
        <v>1422</v>
      </c>
      <c r="D375" s="55">
        <v>0</v>
      </c>
      <c r="E375" s="54" t="s">
        <v>1423</v>
      </c>
      <c r="F375" s="55">
        <v>0</v>
      </c>
    </row>
    <row r="376" ht="17" customHeight="1" spans="1:6">
      <c r="A376" s="54" t="s">
        <v>1424</v>
      </c>
      <c r="B376" s="55">
        <v>0</v>
      </c>
      <c r="C376" s="54" t="s">
        <v>1425</v>
      </c>
      <c r="D376" s="55">
        <v>0</v>
      </c>
      <c r="E376" s="54" t="s">
        <v>1426</v>
      </c>
      <c r="F376" s="55">
        <v>0</v>
      </c>
    </row>
    <row r="377" ht="17" customHeight="1" spans="1:6">
      <c r="A377" s="54" t="s">
        <v>1427</v>
      </c>
      <c r="B377" s="55">
        <v>0</v>
      </c>
      <c r="C377" s="54" t="s">
        <v>1428</v>
      </c>
      <c r="D377" s="55">
        <v>0</v>
      </c>
      <c r="E377" s="54" t="s">
        <v>1429</v>
      </c>
      <c r="F377" s="55">
        <v>0</v>
      </c>
    </row>
    <row r="378" ht="17" customHeight="1" spans="1:6">
      <c r="A378" s="54" t="s">
        <v>1430</v>
      </c>
      <c r="B378" s="55">
        <v>0</v>
      </c>
      <c r="C378" s="54" t="s">
        <v>1431</v>
      </c>
      <c r="D378" s="55">
        <v>0</v>
      </c>
      <c r="E378" s="54" t="s">
        <v>1432</v>
      </c>
      <c r="F378" s="55">
        <v>0</v>
      </c>
    </row>
    <row r="379" ht="17" customHeight="1" spans="1:6">
      <c r="A379" s="54" t="s">
        <v>1433</v>
      </c>
      <c r="B379" s="55">
        <v>0</v>
      </c>
      <c r="C379" s="54" t="s">
        <v>1434</v>
      </c>
      <c r="D379" s="55">
        <v>0</v>
      </c>
      <c r="E379" s="54" t="s">
        <v>1435</v>
      </c>
      <c r="F379" s="55">
        <v>0</v>
      </c>
    </row>
    <row r="380" ht="17" customHeight="1" spans="1:6">
      <c r="A380" s="54" t="s">
        <v>1436</v>
      </c>
      <c r="B380" s="55">
        <v>0</v>
      </c>
      <c r="C380" s="54" t="s">
        <v>1437</v>
      </c>
      <c r="D380" s="55">
        <v>0</v>
      </c>
      <c r="E380" s="54" t="s">
        <v>1438</v>
      </c>
      <c r="F380" s="55">
        <v>0</v>
      </c>
    </row>
    <row r="381" ht="17" customHeight="1" spans="1:6">
      <c r="A381" s="54" t="s">
        <v>1439</v>
      </c>
      <c r="B381" s="55">
        <v>0</v>
      </c>
      <c r="C381" s="54" t="s">
        <v>1440</v>
      </c>
      <c r="D381" s="55">
        <v>41</v>
      </c>
      <c r="E381" s="54" t="s">
        <v>1441</v>
      </c>
      <c r="F381" s="55">
        <v>0</v>
      </c>
    </row>
    <row r="382" ht="17" customHeight="1" spans="1:6">
      <c r="A382" s="54" t="s">
        <v>1442</v>
      </c>
      <c r="B382" s="55">
        <v>0</v>
      </c>
      <c r="C382" s="54" t="s">
        <v>1443</v>
      </c>
      <c r="D382" s="55">
        <v>0</v>
      </c>
      <c r="E382" s="54" t="s">
        <v>1444</v>
      </c>
      <c r="F382" s="55">
        <v>0</v>
      </c>
    </row>
    <row r="383" ht="17" customHeight="1" spans="1:6">
      <c r="A383" s="54" t="s">
        <v>1445</v>
      </c>
      <c r="B383" s="55">
        <v>0</v>
      </c>
      <c r="C383" s="54" t="s">
        <v>1446</v>
      </c>
      <c r="D383" s="55">
        <v>0</v>
      </c>
      <c r="E383" s="54" t="s">
        <v>1447</v>
      </c>
      <c r="F383" s="55">
        <v>0</v>
      </c>
    </row>
    <row r="384" ht="17" customHeight="1" spans="1:6">
      <c r="A384" s="54" t="s">
        <v>1448</v>
      </c>
      <c r="B384" s="55">
        <v>0</v>
      </c>
      <c r="C384" s="54" t="s">
        <v>1449</v>
      </c>
      <c r="D384" s="55">
        <v>8897</v>
      </c>
      <c r="E384" s="54" t="s">
        <v>1450</v>
      </c>
      <c r="F384" s="55">
        <v>0</v>
      </c>
    </row>
    <row r="385" ht="17" customHeight="1" spans="1:6">
      <c r="A385" s="54" t="s">
        <v>1451</v>
      </c>
      <c r="B385" s="55">
        <v>0</v>
      </c>
      <c r="C385" s="54" t="s">
        <v>1452</v>
      </c>
      <c r="D385" s="55">
        <v>4233</v>
      </c>
      <c r="E385" s="54" t="s">
        <v>1453</v>
      </c>
      <c r="F385" s="55">
        <v>0</v>
      </c>
    </row>
    <row r="386" ht="17" customHeight="1" spans="1:6">
      <c r="A386" s="54" t="s">
        <v>1454</v>
      </c>
      <c r="B386" s="55">
        <v>0</v>
      </c>
      <c r="C386" s="54" t="s">
        <v>1455</v>
      </c>
      <c r="D386" s="55">
        <v>0</v>
      </c>
      <c r="E386" s="54" t="s">
        <v>1456</v>
      </c>
      <c r="F386" s="55">
        <v>1317</v>
      </c>
    </row>
    <row r="387" ht="17" customHeight="1" spans="1:6">
      <c r="A387" s="54" t="s">
        <v>1457</v>
      </c>
      <c r="B387" s="55">
        <v>0</v>
      </c>
      <c r="C387" s="54" t="s">
        <v>1458</v>
      </c>
      <c r="D387" s="55">
        <v>0</v>
      </c>
      <c r="E387" s="54" t="s">
        <v>1459</v>
      </c>
      <c r="F387" s="55">
        <v>451</v>
      </c>
    </row>
    <row r="388" ht="17" customHeight="1" spans="1:6">
      <c r="A388" s="54" t="s">
        <v>1460</v>
      </c>
      <c r="B388" s="55">
        <v>0</v>
      </c>
      <c r="C388" s="54" t="s">
        <v>1461</v>
      </c>
      <c r="D388" s="55">
        <v>416</v>
      </c>
      <c r="E388" s="54" t="s">
        <v>585</v>
      </c>
      <c r="F388" s="55">
        <v>243</v>
      </c>
    </row>
    <row r="389" ht="16.95" customHeight="1" spans="1:6">
      <c r="A389" s="54" t="s">
        <v>1462</v>
      </c>
      <c r="B389" s="55">
        <v>0</v>
      </c>
      <c r="C389" s="54" t="s">
        <v>1463</v>
      </c>
      <c r="D389" s="55">
        <v>0</v>
      </c>
      <c r="E389" s="54" t="s">
        <v>587</v>
      </c>
      <c r="F389" s="55">
        <v>0</v>
      </c>
    </row>
    <row r="390" ht="16.95" customHeight="1" spans="1:6">
      <c r="A390" s="54" t="s">
        <v>1464</v>
      </c>
      <c r="B390" s="55">
        <v>0</v>
      </c>
      <c r="C390" s="54" t="s">
        <v>1465</v>
      </c>
      <c r="D390" s="55">
        <v>180</v>
      </c>
      <c r="E390" s="54" t="s">
        <v>590</v>
      </c>
      <c r="F390" s="55">
        <v>0</v>
      </c>
    </row>
    <row r="391" ht="17" customHeight="1" spans="1:6">
      <c r="A391" s="54" t="s">
        <v>1466</v>
      </c>
      <c r="B391" s="55">
        <v>0</v>
      </c>
      <c r="C391" s="54" t="s">
        <v>1467</v>
      </c>
      <c r="D391" s="55">
        <v>11</v>
      </c>
      <c r="E391" s="54" t="s">
        <v>1468</v>
      </c>
      <c r="F391" s="55">
        <v>0</v>
      </c>
    </row>
    <row r="392" ht="17" customHeight="1" spans="1:6">
      <c r="A392" s="54" t="s">
        <v>1469</v>
      </c>
      <c r="B392" s="55">
        <v>0</v>
      </c>
      <c r="C392" s="54" t="s">
        <v>1470</v>
      </c>
      <c r="D392" s="55">
        <v>0</v>
      </c>
      <c r="E392" s="54" t="s">
        <v>1471</v>
      </c>
      <c r="F392" s="55">
        <v>0</v>
      </c>
    </row>
    <row r="393" ht="17" customHeight="1" spans="1:6">
      <c r="A393" s="54" t="s">
        <v>1472</v>
      </c>
      <c r="B393" s="55">
        <v>0</v>
      </c>
      <c r="C393" s="54" t="s">
        <v>1473</v>
      </c>
      <c r="D393" s="55">
        <v>3624</v>
      </c>
      <c r="E393" s="54" t="s">
        <v>1474</v>
      </c>
      <c r="F393" s="55">
        <v>114</v>
      </c>
    </row>
    <row r="394" ht="17" customHeight="1" spans="1:6">
      <c r="A394" s="54" t="s">
        <v>1475</v>
      </c>
      <c r="B394" s="55">
        <v>0</v>
      </c>
      <c r="C394" s="54" t="s">
        <v>1476</v>
      </c>
      <c r="D394" s="55">
        <v>0</v>
      </c>
      <c r="E394" s="54" t="s">
        <v>1477</v>
      </c>
      <c r="F394" s="55">
        <v>0</v>
      </c>
    </row>
    <row r="395" ht="17" customHeight="1" spans="1:6">
      <c r="A395" s="54" t="s">
        <v>1478</v>
      </c>
      <c r="B395" s="55">
        <v>0</v>
      </c>
      <c r="C395" s="54" t="s">
        <v>1479</v>
      </c>
      <c r="D395" s="55">
        <v>2</v>
      </c>
      <c r="E395" s="54" t="s">
        <v>1480</v>
      </c>
      <c r="F395" s="55">
        <v>0</v>
      </c>
    </row>
    <row r="396" ht="17" customHeight="1" spans="1:6">
      <c r="A396" s="54" t="s">
        <v>1481</v>
      </c>
      <c r="B396" s="55">
        <v>0</v>
      </c>
      <c r="C396" s="54" t="s">
        <v>1482</v>
      </c>
      <c r="D396" s="55">
        <v>4664</v>
      </c>
      <c r="E396" s="54" t="s">
        <v>1483</v>
      </c>
      <c r="F396" s="55">
        <v>2</v>
      </c>
    </row>
    <row r="397" ht="17" customHeight="1" spans="1:6">
      <c r="A397" s="54" t="s">
        <v>1484</v>
      </c>
      <c r="B397" s="55">
        <v>0</v>
      </c>
      <c r="C397" s="54" t="s">
        <v>1485</v>
      </c>
      <c r="D397" s="55">
        <v>4664</v>
      </c>
      <c r="E397" s="54" t="s">
        <v>586</v>
      </c>
      <c r="F397" s="55">
        <v>0</v>
      </c>
    </row>
    <row r="398" ht="17" customHeight="1" spans="1:6">
      <c r="A398" s="54" t="s">
        <v>1486</v>
      </c>
      <c r="B398" s="55">
        <v>0</v>
      </c>
      <c r="C398" s="54" t="s">
        <v>1487</v>
      </c>
      <c r="D398" s="55">
        <v>0</v>
      </c>
      <c r="E398" s="54" t="s">
        <v>1488</v>
      </c>
      <c r="F398" s="55">
        <v>92</v>
      </c>
    </row>
    <row r="399" ht="17" customHeight="1" spans="1:6">
      <c r="A399" s="54" t="s">
        <v>1489</v>
      </c>
      <c r="B399" s="55">
        <v>0</v>
      </c>
      <c r="C399" s="54" t="s">
        <v>1490</v>
      </c>
      <c r="D399" s="55">
        <v>0</v>
      </c>
      <c r="E399" s="54" t="s">
        <v>1491</v>
      </c>
      <c r="F399" s="55">
        <v>637</v>
      </c>
    </row>
    <row r="400" ht="17" customHeight="1" spans="1:6">
      <c r="A400" s="54" t="s">
        <v>1492</v>
      </c>
      <c r="B400" s="55">
        <v>0</v>
      </c>
      <c r="C400" s="54" t="s">
        <v>1493</v>
      </c>
      <c r="D400" s="55">
        <v>0</v>
      </c>
      <c r="E400" s="54" t="s">
        <v>585</v>
      </c>
      <c r="F400" s="55">
        <v>0</v>
      </c>
    </row>
    <row r="401" ht="17" customHeight="1" spans="1:6">
      <c r="A401" s="54" t="s">
        <v>1494</v>
      </c>
      <c r="B401" s="55">
        <v>3523</v>
      </c>
      <c r="C401" s="54" t="s">
        <v>1495</v>
      </c>
      <c r="D401" s="55">
        <v>0</v>
      </c>
      <c r="E401" s="54" t="s">
        <v>587</v>
      </c>
      <c r="F401" s="55">
        <v>0</v>
      </c>
    </row>
    <row r="402" ht="17" customHeight="1" spans="1:6">
      <c r="A402" s="54" t="s">
        <v>1496</v>
      </c>
      <c r="B402" s="55">
        <v>3482</v>
      </c>
      <c r="C402" s="54" t="s">
        <v>1497</v>
      </c>
      <c r="D402" s="55">
        <v>0</v>
      </c>
      <c r="E402" s="54" t="s">
        <v>590</v>
      </c>
      <c r="F402" s="55">
        <v>0</v>
      </c>
    </row>
    <row r="403" ht="17" customHeight="1" spans="1:6">
      <c r="A403" s="54" t="s">
        <v>585</v>
      </c>
      <c r="B403" s="55">
        <v>1664</v>
      </c>
      <c r="C403" s="54" t="s">
        <v>1498</v>
      </c>
      <c r="D403" s="55">
        <v>0</v>
      </c>
      <c r="E403" s="54" t="s">
        <v>1499</v>
      </c>
      <c r="F403" s="55">
        <v>340</v>
      </c>
    </row>
    <row r="404" ht="17" customHeight="1" spans="1:6">
      <c r="A404" s="54" t="s">
        <v>587</v>
      </c>
      <c r="B404" s="55">
        <v>0</v>
      </c>
      <c r="C404" s="54" t="s">
        <v>1500</v>
      </c>
      <c r="D404" s="55">
        <v>302</v>
      </c>
      <c r="E404" s="54" t="s">
        <v>1501</v>
      </c>
      <c r="F404" s="55">
        <v>297</v>
      </c>
    </row>
    <row r="405" ht="17" customHeight="1" spans="1:6">
      <c r="A405" s="54" t="s">
        <v>590</v>
      </c>
      <c r="B405" s="55">
        <v>0</v>
      </c>
      <c r="C405" s="54" t="s">
        <v>1502</v>
      </c>
      <c r="D405" s="55">
        <v>302</v>
      </c>
      <c r="E405" s="54" t="s">
        <v>1503</v>
      </c>
      <c r="F405" s="55">
        <v>0</v>
      </c>
    </row>
    <row r="406" ht="17" customHeight="1" spans="1:6">
      <c r="A406" s="54" t="s">
        <v>1504</v>
      </c>
      <c r="B406" s="55">
        <v>0</v>
      </c>
      <c r="C406" s="54" t="s">
        <v>585</v>
      </c>
      <c r="D406" s="55">
        <v>0</v>
      </c>
      <c r="E406" s="54" t="s">
        <v>585</v>
      </c>
      <c r="F406" s="55">
        <v>0</v>
      </c>
    </row>
    <row r="407" ht="17" customHeight="1" spans="1:6">
      <c r="A407" s="54" t="s">
        <v>1505</v>
      </c>
      <c r="B407" s="55">
        <v>0</v>
      </c>
      <c r="C407" s="54" t="s">
        <v>587</v>
      </c>
      <c r="D407" s="55">
        <v>0</v>
      </c>
      <c r="E407" s="54" t="s">
        <v>587</v>
      </c>
      <c r="F407" s="55">
        <v>0</v>
      </c>
    </row>
    <row r="408" ht="17" customHeight="1" spans="1:6">
      <c r="A408" s="54" t="s">
        <v>1506</v>
      </c>
      <c r="B408" s="55">
        <v>0</v>
      </c>
      <c r="C408" s="54" t="s">
        <v>590</v>
      </c>
      <c r="D408" s="55">
        <v>0</v>
      </c>
      <c r="E408" s="54" t="s">
        <v>590</v>
      </c>
      <c r="F408" s="55">
        <v>0</v>
      </c>
    </row>
    <row r="409" ht="17" customHeight="1" spans="1:6">
      <c r="A409" s="54" t="s">
        <v>1507</v>
      </c>
      <c r="B409" s="55">
        <v>0</v>
      </c>
      <c r="C409" s="54" t="s">
        <v>1508</v>
      </c>
      <c r="D409" s="55">
        <v>0</v>
      </c>
      <c r="E409" s="54" t="s">
        <v>1509</v>
      </c>
      <c r="F409" s="55">
        <v>0</v>
      </c>
    </row>
    <row r="410" ht="17" customHeight="1" spans="1:6">
      <c r="A410" s="54" t="s">
        <v>1510</v>
      </c>
      <c r="B410" s="55">
        <v>0</v>
      </c>
      <c r="C410" s="54" t="s">
        <v>1511</v>
      </c>
      <c r="D410" s="55">
        <v>0</v>
      </c>
      <c r="E410" s="54" t="s">
        <v>1512</v>
      </c>
      <c r="F410" s="55">
        <v>0</v>
      </c>
    </row>
    <row r="411" ht="17" customHeight="1" spans="1:6">
      <c r="A411" s="54" t="s">
        <v>1513</v>
      </c>
      <c r="B411" s="55">
        <v>0</v>
      </c>
      <c r="C411" s="54" t="s">
        <v>1514</v>
      </c>
      <c r="D411" s="55">
        <v>20</v>
      </c>
      <c r="E411" s="54" t="s">
        <v>1515</v>
      </c>
      <c r="F411" s="55">
        <v>0</v>
      </c>
    </row>
    <row r="412" ht="17" customHeight="1" spans="1:6">
      <c r="A412" s="54" t="s">
        <v>1516</v>
      </c>
      <c r="B412" s="55">
        <v>0</v>
      </c>
      <c r="C412" s="54" t="s">
        <v>1517</v>
      </c>
      <c r="D412" s="55">
        <v>0</v>
      </c>
      <c r="E412" s="54" t="s">
        <v>585</v>
      </c>
      <c r="F412" s="55">
        <v>0</v>
      </c>
    </row>
    <row r="413" ht="17" customHeight="1" spans="1:6">
      <c r="A413" s="54" t="s">
        <v>1518</v>
      </c>
      <c r="B413" s="55">
        <v>0</v>
      </c>
      <c r="C413" s="54" t="s">
        <v>1519</v>
      </c>
      <c r="D413" s="55">
        <v>0</v>
      </c>
      <c r="E413" s="54" t="s">
        <v>587</v>
      </c>
      <c r="F413" s="55">
        <v>0</v>
      </c>
    </row>
    <row r="414" ht="17" customHeight="1" spans="1:6">
      <c r="A414" s="54" t="s">
        <v>1520</v>
      </c>
      <c r="B414" s="55">
        <v>0</v>
      </c>
      <c r="C414" s="54" t="s">
        <v>1521</v>
      </c>
      <c r="D414" s="55">
        <v>0</v>
      </c>
      <c r="E414" s="54" t="s">
        <v>590</v>
      </c>
      <c r="F414" s="55">
        <v>0</v>
      </c>
    </row>
    <row r="415" ht="17" customHeight="1" spans="1:6">
      <c r="A415" s="54" t="s">
        <v>1522</v>
      </c>
      <c r="B415" s="55">
        <v>0</v>
      </c>
      <c r="C415" s="54" t="s">
        <v>1523</v>
      </c>
      <c r="D415" s="55">
        <v>0</v>
      </c>
      <c r="E415" s="54" t="s">
        <v>1524</v>
      </c>
      <c r="F415" s="55">
        <v>0</v>
      </c>
    </row>
    <row r="416" ht="17" customHeight="1" spans="1:6">
      <c r="A416" s="54" t="s">
        <v>1525</v>
      </c>
      <c r="B416" s="55">
        <v>0</v>
      </c>
      <c r="C416" s="54" t="s">
        <v>1526</v>
      </c>
      <c r="D416" s="55">
        <v>136</v>
      </c>
      <c r="E416" s="54" t="s">
        <v>1527</v>
      </c>
      <c r="F416" s="55">
        <v>0</v>
      </c>
    </row>
    <row r="417" ht="16.95" customHeight="1" spans="1:6">
      <c r="A417" s="54" t="s">
        <v>1528</v>
      </c>
      <c r="B417" s="55">
        <v>0</v>
      </c>
      <c r="C417" s="54" t="s">
        <v>1529</v>
      </c>
      <c r="D417" s="55">
        <v>0</v>
      </c>
      <c r="E417" s="54" t="s">
        <v>586</v>
      </c>
      <c r="F417" s="55">
        <v>0</v>
      </c>
    </row>
    <row r="418" ht="16.95" customHeight="1" spans="1:6">
      <c r="A418" s="54" t="s">
        <v>1530</v>
      </c>
      <c r="B418" s="55">
        <v>0</v>
      </c>
      <c r="C418" s="54" t="s">
        <v>1531</v>
      </c>
      <c r="D418" s="55">
        <v>0</v>
      </c>
      <c r="E418" s="54" t="s">
        <v>1532</v>
      </c>
      <c r="F418" s="55">
        <v>0</v>
      </c>
    </row>
    <row r="419" ht="16.95" customHeight="1" spans="1:6">
      <c r="A419" s="54" t="s">
        <v>1533</v>
      </c>
      <c r="B419" s="55">
        <v>0</v>
      </c>
      <c r="C419" s="54" t="s">
        <v>1534</v>
      </c>
      <c r="D419" s="55">
        <v>0</v>
      </c>
      <c r="E419" s="54" t="s">
        <v>1535</v>
      </c>
      <c r="F419" s="55">
        <v>0</v>
      </c>
    </row>
    <row r="420" ht="16.95" customHeight="1" spans="1:6">
      <c r="A420" s="54" t="s">
        <v>1536</v>
      </c>
      <c r="B420" s="55">
        <v>0</v>
      </c>
      <c r="C420" s="54" t="s">
        <v>1537</v>
      </c>
      <c r="D420" s="55">
        <v>0</v>
      </c>
      <c r="E420" s="54" t="s">
        <v>585</v>
      </c>
      <c r="F420" s="55">
        <v>0</v>
      </c>
    </row>
    <row r="421" ht="16.95" customHeight="1" spans="1:6">
      <c r="A421" s="54" t="s">
        <v>1538</v>
      </c>
      <c r="B421" s="55">
        <v>0</v>
      </c>
      <c r="C421" s="54" t="s">
        <v>586</v>
      </c>
      <c r="D421" s="55">
        <v>0</v>
      </c>
      <c r="E421" s="54" t="s">
        <v>587</v>
      </c>
      <c r="F421" s="55">
        <v>0</v>
      </c>
    </row>
    <row r="422" ht="16.95" customHeight="1" spans="1:6">
      <c r="A422" s="54" t="s">
        <v>1539</v>
      </c>
      <c r="B422" s="55">
        <v>0</v>
      </c>
      <c r="C422" s="54" t="s">
        <v>1540</v>
      </c>
      <c r="D422" s="55">
        <v>146</v>
      </c>
      <c r="E422" s="54" t="s">
        <v>590</v>
      </c>
      <c r="F422" s="55">
        <v>0</v>
      </c>
    </row>
    <row r="423" ht="16.95" customHeight="1" spans="1:6">
      <c r="A423" s="54" t="s">
        <v>1541</v>
      </c>
      <c r="B423" s="55">
        <v>0</v>
      </c>
      <c r="C423" s="54" t="s">
        <v>1542</v>
      </c>
      <c r="D423" s="55">
        <v>0</v>
      </c>
      <c r="E423" s="54" t="s">
        <v>1543</v>
      </c>
      <c r="F423" s="55">
        <v>0</v>
      </c>
    </row>
    <row r="424" ht="16.95" customHeight="1" spans="1:6">
      <c r="A424" s="54" t="s">
        <v>1544</v>
      </c>
      <c r="B424" s="55">
        <v>0</v>
      </c>
      <c r="C424" s="54" t="s">
        <v>1545</v>
      </c>
      <c r="D424" s="55">
        <v>0</v>
      </c>
      <c r="E424" s="54" t="s">
        <v>1546</v>
      </c>
      <c r="F424" s="55">
        <v>0</v>
      </c>
    </row>
    <row r="425" ht="16.95" customHeight="1" spans="1:6">
      <c r="A425" s="54" t="s">
        <v>1547</v>
      </c>
      <c r="B425" s="55">
        <v>0</v>
      </c>
      <c r="C425" s="54" t="s">
        <v>1548</v>
      </c>
      <c r="D425" s="55">
        <v>0</v>
      </c>
      <c r="E425" s="54" t="s">
        <v>1549</v>
      </c>
      <c r="F425" s="55">
        <v>0</v>
      </c>
    </row>
    <row r="426" ht="16.95" customHeight="1" spans="1:6">
      <c r="A426" s="54" t="s">
        <v>1550</v>
      </c>
      <c r="B426" s="55">
        <v>0</v>
      </c>
      <c r="C426" s="54" t="s">
        <v>1551</v>
      </c>
      <c r="D426" s="55">
        <v>0</v>
      </c>
      <c r="E426" s="54" t="s">
        <v>1552</v>
      </c>
      <c r="F426" s="55">
        <v>0</v>
      </c>
    </row>
    <row r="427" ht="17" customHeight="1" spans="1:6">
      <c r="A427" s="54" t="s">
        <v>586</v>
      </c>
      <c r="B427" s="55">
        <v>102</v>
      </c>
      <c r="C427" s="54" t="s">
        <v>1553</v>
      </c>
      <c r="D427" s="55">
        <v>0</v>
      </c>
      <c r="E427" s="54" t="s">
        <v>1554</v>
      </c>
      <c r="F427" s="55">
        <v>0</v>
      </c>
    </row>
    <row r="428" ht="17" customHeight="1" spans="1:6">
      <c r="A428" s="54" t="s">
        <v>1555</v>
      </c>
      <c r="B428" s="55">
        <v>1716</v>
      </c>
      <c r="C428" s="54" t="s">
        <v>1556</v>
      </c>
      <c r="D428" s="55">
        <v>0</v>
      </c>
      <c r="E428" s="54" t="s">
        <v>1557</v>
      </c>
      <c r="F428" s="55">
        <v>0</v>
      </c>
    </row>
    <row r="429" ht="17" customHeight="1" spans="1:6">
      <c r="A429" s="54" t="s">
        <v>1558</v>
      </c>
      <c r="B429" s="55">
        <v>41</v>
      </c>
      <c r="C429" s="54" t="s">
        <v>1559</v>
      </c>
      <c r="D429" s="55">
        <v>0</v>
      </c>
      <c r="E429" s="54" t="s">
        <v>1560</v>
      </c>
      <c r="F429" s="55">
        <v>0</v>
      </c>
    </row>
    <row r="430" ht="17" customHeight="1" spans="1:6">
      <c r="A430" s="54" t="s">
        <v>585</v>
      </c>
      <c r="B430" s="55">
        <v>0</v>
      </c>
      <c r="C430" s="54" t="s">
        <v>1561</v>
      </c>
      <c r="D430" s="55">
        <v>0</v>
      </c>
      <c r="E430" s="54" t="s">
        <v>1562</v>
      </c>
      <c r="F430" s="55">
        <v>0</v>
      </c>
    </row>
    <row r="431" ht="17" customHeight="1" spans="1:6">
      <c r="A431" s="54" t="s">
        <v>587</v>
      </c>
      <c r="B431" s="55">
        <v>0</v>
      </c>
      <c r="C431" s="54" t="s">
        <v>1563</v>
      </c>
      <c r="D431" s="55">
        <v>0</v>
      </c>
      <c r="E431" s="54" t="s">
        <v>1564</v>
      </c>
      <c r="F431" s="55">
        <v>0</v>
      </c>
    </row>
    <row r="432" ht="17" customHeight="1" spans="1:6">
      <c r="A432" s="54" t="s">
        <v>590</v>
      </c>
      <c r="B432" s="55">
        <v>0</v>
      </c>
      <c r="C432" s="54" t="s">
        <v>1565</v>
      </c>
      <c r="D432" s="55">
        <v>0</v>
      </c>
      <c r="E432" s="54" t="s">
        <v>1566</v>
      </c>
      <c r="F432" s="55">
        <v>229</v>
      </c>
    </row>
    <row r="433" ht="17" customHeight="1" spans="1:6">
      <c r="A433" s="54" t="s">
        <v>1567</v>
      </c>
      <c r="B433" s="55">
        <v>0</v>
      </c>
      <c r="C433" s="54" t="s">
        <v>1568</v>
      </c>
      <c r="D433" s="55">
        <v>0</v>
      </c>
      <c r="E433" s="54" t="s">
        <v>1569</v>
      </c>
      <c r="F433" s="55">
        <v>212</v>
      </c>
    </row>
    <row r="434" ht="17" customHeight="1" spans="1:6">
      <c r="A434" s="54" t="s">
        <v>1570</v>
      </c>
      <c r="B434" s="55">
        <v>0</v>
      </c>
      <c r="C434" s="54" t="s">
        <v>1571</v>
      </c>
      <c r="D434" s="55">
        <v>0</v>
      </c>
      <c r="E434" s="54" t="s">
        <v>1572</v>
      </c>
      <c r="F434" s="55">
        <v>0</v>
      </c>
    </row>
    <row r="435" ht="17" customHeight="1" spans="1:6">
      <c r="A435" s="54" t="s">
        <v>1573</v>
      </c>
      <c r="B435" s="55">
        <v>0</v>
      </c>
      <c r="C435" s="54" t="s">
        <v>1574</v>
      </c>
      <c r="D435" s="55">
        <v>0</v>
      </c>
      <c r="E435" s="54" t="s">
        <v>1575</v>
      </c>
      <c r="F435" s="55">
        <v>17</v>
      </c>
    </row>
    <row r="436" ht="17" customHeight="1" spans="1:6">
      <c r="A436" s="54" t="s">
        <v>1576</v>
      </c>
      <c r="B436" s="55">
        <v>0</v>
      </c>
      <c r="C436" s="54" t="s">
        <v>1577</v>
      </c>
      <c r="D436" s="55">
        <v>0</v>
      </c>
      <c r="E436" s="54" t="s">
        <v>1578</v>
      </c>
      <c r="F436" s="55">
        <v>0</v>
      </c>
    </row>
    <row r="437" ht="17" customHeight="1" spans="1:6">
      <c r="A437" s="54" t="s">
        <v>1579</v>
      </c>
      <c r="B437" s="55">
        <v>0</v>
      </c>
      <c r="C437" s="54" t="s">
        <v>1580</v>
      </c>
      <c r="D437" s="55">
        <v>0</v>
      </c>
      <c r="E437" s="54" t="s">
        <v>1581</v>
      </c>
      <c r="F437" s="55">
        <v>0</v>
      </c>
    </row>
    <row r="438" ht="17" customHeight="1" spans="1:6">
      <c r="A438" s="113" t="s">
        <v>1582</v>
      </c>
      <c r="B438" s="127">
        <v>0</v>
      </c>
      <c r="C438" s="113" t="s">
        <v>1583</v>
      </c>
      <c r="D438" s="127">
        <v>0</v>
      </c>
      <c r="E438" s="113" t="s">
        <v>1584</v>
      </c>
      <c r="F438" s="127">
        <v>0</v>
      </c>
    </row>
    <row r="439" ht="17" customHeight="1" spans="1:6">
      <c r="A439" s="162" t="s">
        <v>1585</v>
      </c>
      <c r="B439" s="129">
        <v>0</v>
      </c>
      <c r="C439" s="162"/>
      <c r="D439" s="129"/>
      <c r="E439" s="162"/>
      <c r="F439" s="127"/>
    </row>
    <row r="440" ht="17" customHeight="1" spans="1:6">
      <c r="A440" s="162" t="s">
        <v>1586</v>
      </c>
      <c r="B440" s="129">
        <v>0</v>
      </c>
      <c r="C440" s="162"/>
      <c r="D440" s="129"/>
      <c r="E440" s="162"/>
      <c r="F440" s="127"/>
    </row>
    <row r="441" ht="16.95" customHeight="1" spans="1:6">
      <c r="A441" s="162" t="s">
        <v>1587</v>
      </c>
      <c r="B441" s="129">
        <v>0</v>
      </c>
      <c r="C441" s="162"/>
      <c r="D441" s="129"/>
      <c r="E441" s="162"/>
      <c r="F441" s="127"/>
    </row>
    <row r="442" ht="17" customHeight="1" spans="1:6">
      <c r="A442" s="162" t="s">
        <v>1588</v>
      </c>
      <c r="B442" s="129">
        <v>0</v>
      </c>
      <c r="C442" s="162"/>
      <c r="D442" s="129"/>
      <c r="E442" s="162"/>
      <c r="F442" s="127"/>
    </row>
    <row r="443" ht="17" customHeight="1" spans="1:6">
      <c r="A443" s="162" t="s">
        <v>1589</v>
      </c>
      <c r="B443" s="129">
        <v>0</v>
      </c>
      <c r="C443" s="162"/>
      <c r="D443" s="129"/>
      <c r="E443" s="162"/>
      <c r="F443" s="127"/>
    </row>
    <row r="444" ht="17" customHeight="1" spans="1:6">
      <c r="A444" s="162" t="s">
        <v>1590</v>
      </c>
      <c r="B444" s="129">
        <v>0</v>
      </c>
      <c r="C444" s="162"/>
      <c r="D444" s="129"/>
      <c r="E444" s="162"/>
      <c r="F444" s="127"/>
    </row>
    <row r="445" ht="17" customHeight="1" spans="1:6">
      <c r="A445" s="162" t="s">
        <v>1591</v>
      </c>
      <c r="B445" s="129">
        <v>5354</v>
      </c>
      <c r="C445" s="162"/>
      <c r="D445" s="129"/>
      <c r="E445" s="162"/>
      <c r="F445" s="127"/>
    </row>
    <row r="446" ht="17" customHeight="1" spans="1:6">
      <c r="A446" s="162" t="s">
        <v>1592</v>
      </c>
      <c r="B446" s="129">
        <v>5354</v>
      </c>
      <c r="C446" s="162"/>
      <c r="D446" s="129"/>
      <c r="E446" s="162"/>
      <c r="F446" s="127"/>
    </row>
    <row r="447" ht="17" customHeight="1" spans="1:6">
      <c r="A447" s="162" t="s">
        <v>1593</v>
      </c>
      <c r="B447" s="129">
        <v>5354</v>
      </c>
      <c r="C447" s="162"/>
      <c r="D447" s="129"/>
      <c r="E447" s="162"/>
      <c r="F447" s="127"/>
    </row>
    <row r="448" ht="17" customHeight="1" spans="1:6">
      <c r="A448" s="162" t="s">
        <v>1594</v>
      </c>
      <c r="B448" s="129">
        <v>0</v>
      </c>
      <c r="C448" s="162"/>
      <c r="D448" s="129"/>
      <c r="E448" s="162"/>
      <c r="F448" s="127"/>
    </row>
    <row r="449" ht="17" customHeight="1" spans="1:6">
      <c r="A449" s="162" t="s">
        <v>1595</v>
      </c>
      <c r="B449" s="129">
        <v>0</v>
      </c>
      <c r="C449" s="162"/>
      <c r="D449" s="129"/>
      <c r="E449" s="162"/>
      <c r="F449" s="127"/>
    </row>
    <row r="450" ht="17" customHeight="1" spans="1:6">
      <c r="A450" s="162" t="s">
        <v>1596</v>
      </c>
      <c r="B450" s="129">
        <v>0</v>
      </c>
      <c r="C450" s="162"/>
      <c r="D450" s="129"/>
      <c r="E450" s="162"/>
      <c r="F450" s="127"/>
    </row>
    <row r="451" ht="17" customHeight="1" spans="1:6">
      <c r="A451" s="162" t="s">
        <v>1597</v>
      </c>
      <c r="B451" s="129">
        <v>0</v>
      </c>
      <c r="C451" s="162"/>
      <c r="D451" s="129"/>
      <c r="E451" s="162"/>
      <c r="F451" s="127"/>
    </row>
    <row r="452" ht="17.25" customHeight="1" spans="1:6">
      <c r="A452" s="162" t="s">
        <v>1598</v>
      </c>
      <c r="B452" s="129">
        <v>0</v>
      </c>
      <c r="C452" s="162"/>
      <c r="D452" s="129"/>
      <c r="E452" s="162"/>
      <c r="F452" s="127"/>
    </row>
    <row r="453" ht="17" customHeight="1" spans="1:6">
      <c r="A453" s="162"/>
      <c r="B453" s="129"/>
      <c r="C453" s="162"/>
      <c r="D453" s="129"/>
      <c r="E453" s="162"/>
      <c r="F453" s="127"/>
    </row>
    <row r="454" ht="17" customHeight="1" spans="1:6">
      <c r="A454" s="162"/>
      <c r="B454" s="129"/>
      <c r="C454" s="162"/>
      <c r="D454" s="129"/>
      <c r="E454" s="162"/>
      <c r="F454" s="127"/>
    </row>
    <row r="455" ht="17" customHeight="1" spans="1:6">
      <c r="A455" s="159"/>
      <c r="B455" s="65"/>
      <c r="C455" s="159"/>
      <c r="D455" s="65"/>
      <c r="E455" s="133" t="s">
        <v>84</v>
      </c>
      <c r="F455" s="55">
        <v>261942</v>
      </c>
    </row>
    <row r="456" ht="16.95" customHeight="1"/>
  </sheetData>
  <mergeCells count="3">
    <mergeCell ref="A1:F1"/>
    <mergeCell ref="A2:F2"/>
    <mergeCell ref="A3:F3"/>
  </mergeCells>
  <printOptions gridLines="1"/>
  <pageMargins left="0.75" right="0.75" top="1" bottom="1" header="0.5" footer="0.5"/>
  <headerFooter alignWithMargins="0" scaleWithDoc="0">
    <oddHeader>&amp;C&amp;A</oddHeader>
    <oddFooter>&amp;C页(&amp;P)</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327"/>
  <sheetViews>
    <sheetView showGridLines="0" showZeros="0" zoomScale="70" zoomScaleNormal="70" zoomScaleSheetLayoutView="60" workbookViewId="0">
      <selection activeCell="C2" sqref="C2"/>
    </sheetView>
  </sheetViews>
  <sheetFormatPr defaultColWidth="13.9166666666667" defaultRowHeight="17" customHeight="1" outlineLevelCol="4"/>
  <cols>
    <col min="1" max="1" width="11.2777777777778" style="46" customWidth="1"/>
    <col min="2" max="2" width="61.9814814814815" style="46" customWidth="1"/>
    <col min="3" max="3" width="29.7037037037037" style="46" customWidth="1"/>
    <col min="4" max="16384" width="13.9166666666667" style="46" customWidth="1"/>
  </cols>
  <sheetData>
    <row r="1" ht="34" customHeight="1" spans="1:3">
      <c r="A1" s="47" t="s">
        <v>1599</v>
      </c>
      <c r="B1" s="47"/>
      <c r="C1" s="47"/>
    </row>
    <row r="2" ht="34" customHeight="1" spans="1:5">
      <c r="A2" s="47"/>
      <c r="B2" s="47"/>
      <c r="C2" s="48" t="s">
        <v>1600</v>
      </c>
      <c r="D2" s="57"/>
      <c r="E2" s="57"/>
    </row>
    <row r="3" customHeight="1" spans="1:3">
      <c r="A3" s="48" t="s">
        <v>1601</v>
      </c>
      <c r="B3" s="48"/>
      <c r="C3" s="48"/>
    </row>
    <row r="4" ht="17.25" customHeight="1" spans="1:3">
      <c r="A4" s="178" t="s">
        <v>1602</v>
      </c>
      <c r="B4" s="178" t="s">
        <v>1603</v>
      </c>
      <c r="C4" s="178" t="s">
        <v>31</v>
      </c>
    </row>
    <row r="5" customHeight="1" spans="1:3">
      <c r="A5" s="54"/>
      <c r="B5" s="178" t="s">
        <v>1604</v>
      </c>
      <c r="C5" s="55">
        <f>SUM(C6,C235,C275,C294,C384,C436,C492,C549,C675,C747,C826,C849,C960,C1024,C1088,C1108,C1138,C1148,C1193,C1213,C1257,C1313,C1316,C1324)</f>
        <v>261942</v>
      </c>
    </row>
    <row r="6" customHeight="1" spans="1:3">
      <c r="A6" s="54">
        <v>201</v>
      </c>
      <c r="B6" s="114" t="s">
        <v>579</v>
      </c>
      <c r="C6" s="55">
        <f>SUM(C7+C19+C28+C39+C50+C61+C72+C80+C89+C102+C111+C122+C134+C141+C149+C155+C162+C169+C176+C183+C190+C198+C204+C210+C217+C232)</f>
        <v>33245</v>
      </c>
    </row>
    <row r="7" customHeight="1" spans="1:3">
      <c r="A7" s="54">
        <v>20101</v>
      </c>
      <c r="B7" s="114" t="s">
        <v>582</v>
      </c>
      <c r="C7" s="55">
        <f>SUM(C8:C18)</f>
        <v>581</v>
      </c>
    </row>
    <row r="8" customHeight="1" spans="1:3">
      <c r="A8" s="54">
        <v>2010101</v>
      </c>
      <c r="B8" s="54" t="s">
        <v>585</v>
      </c>
      <c r="C8" s="55">
        <v>489</v>
      </c>
    </row>
    <row r="9" customHeight="1" spans="1:3">
      <c r="A9" s="54">
        <v>2010102</v>
      </c>
      <c r="B9" s="54" t="s">
        <v>587</v>
      </c>
      <c r="C9" s="127">
        <v>32</v>
      </c>
    </row>
    <row r="10" customHeight="1" spans="1:3">
      <c r="A10" s="54">
        <v>2010103</v>
      </c>
      <c r="B10" s="159" t="s">
        <v>590</v>
      </c>
      <c r="C10" s="55">
        <v>0</v>
      </c>
    </row>
    <row r="11" customHeight="1" spans="1:3">
      <c r="A11" s="54">
        <v>2010104</v>
      </c>
      <c r="B11" s="54" t="s">
        <v>593</v>
      </c>
      <c r="C11" s="125">
        <v>0</v>
      </c>
    </row>
    <row r="12" customHeight="1" spans="1:3">
      <c r="A12" s="54">
        <v>2010105</v>
      </c>
      <c r="B12" s="54" t="s">
        <v>594</v>
      </c>
      <c r="C12" s="55">
        <v>0</v>
      </c>
    </row>
    <row r="13" customHeight="1" spans="1:3">
      <c r="A13" s="54">
        <v>2010106</v>
      </c>
      <c r="B13" s="54" t="s">
        <v>595</v>
      </c>
      <c r="C13" s="55">
        <v>0</v>
      </c>
    </row>
    <row r="14" customHeight="1" spans="1:3">
      <c r="A14" s="54">
        <v>2010107</v>
      </c>
      <c r="B14" s="54" t="s">
        <v>596</v>
      </c>
      <c r="C14" s="55">
        <v>0</v>
      </c>
    </row>
    <row r="15" customHeight="1" spans="1:3">
      <c r="A15" s="54">
        <v>2010108</v>
      </c>
      <c r="B15" s="54" t="s">
        <v>598</v>
      </c>
      <c r="C15" s="55">
        <v>0</v>
      </c>
    </row>
    <row r="16" customHeight="1" spans="1:3">
      <c r="A16" s="54">
        <v>2010109</v>
      </c>
      <c r="B16" s="54" t="s">
        <v>600</v>
      </c>
      <c r="C16" s="55">
        <v>0</v>
      </c>
    </row>
    <row r="17" customHeight="1" spans="1:3">
      <c r="A17" s="54">
        <v>2010150</v>
      </c>
      <c r="B17" s="54" t="s">
        <v>586</v>
      </c>
      <c r="C17" s="55">
        <v>0</v>
      </c>
    </row>
    <row r="18" customHeight="1" spans="1:3">
      <c r="A18" s="54">
        <v>2010199</v>
      </c>
      <c r="B18" s="54" t="s">
        <v>604</v>
      </c>
      <c r="C18" s="55">
        <v>60</v>
      </c>
    </row>
    <row r="19" customHeight="1" spans="1:3">
      <c r="A19" s="54">
        <v>20102</v>
      </c>
      <c r="B19" s="114" t="s">
        <v>606</v>
      </c>
      <c r="C19" s="55">
        <f>SUM(C20:C27)</f>
        <v>466</v>
      </c>
    </row>
    <row r="20" customHeight="1" spans="1:3">
      <c r="A20" s="54">
        <v>2010201</v>
      </c>
      <c r="B20" s="54" t="s">
        <v>585</v>
      </c>
      <c r="C20" s="55">
        <v>342</v>
      </c>
    </row>
    <row r="21" customHeight="1" spans="1:3">
      <c r="A21" s="54">
        <v>2010202</v>
      </c>
      <c r="B21" s="54" t="s">
        <v>587</v>
      </c>
      <c r="C21" s="55">
        <v>0</v>
      </c>
    </row>
    <row r="22" customHeight="1" spans="1:3">
      <c r="A22" s="54">
        <v>2010203</v>
      </c>
      <c r="B22" s="54" t="s">
        <v>590</v>
      </c>
      <c r="C22" s="55">
        <v>0</v>
      </c>
    </row>
    <row r="23" customHeight="1" spans="1:3">
      <c r="A23" s="54">
        <v>2010204</v>
      </c>
      <c r="B23" s="54" t="s">
        <v>610</v>
      </c>
      <c r="C23" s="55">
        <v>22</v>
      </c>
    </row>
    <row r="24" customHeight="1" spans="1:3">
      <c r="A24" s="54">
        <v>2010205</v>
      </c>
      <c r="B24" s="54" t="s">
        <v>612</v>
      </c>
      <c r="C24" s="55">
        <v>0</v>
      </c>
    </row>
    <row r="25" customHeight="1" spans="1:3">
      <c r="A25" s="54">
        <v>2010206</v>
      </c>
      <c r="B25" s="54" t="s">
        <v>614</v>
      </c>
      <c r="C25" s="55">
        <v>0</v>
      </c>
    </row>
    <row r="26" customHeight="1" spans="1:3">
      <c r="A26" s="54">
        <v>2010250</v>
      </c>
      <c r="B26" s="54" t="s">
        <v>586</v>
      </c>
      <c r="C26" s="55">
        <v>0</v>
      </c>
    </row>
    <row r="27" customHeight="1" spans="1:3">
      <c r="A27" s="54">
        <v>2010299</v>
      </c>
      <c r="B27" s="54" t="s">
        <v>617</v>
      </c>
      <c r="C27" s="55">
        <v>102</v>
      </c>
    </row>
    <row r="28" customHeight="1" spans="1:3">
      <c r="A28" s="54">
        <v>20103</v>
      </c>
      <c r="B28" s="114" t="s">
        <v>619</v>
      </c>
      <c r="C28" s="55">
        <f>SUM(C29:C38)</f>
        <v>22574</v>
      </c>
    </row>
    <row r="29" customHeight="1" spans="1:3">
      <c r="A29" s="54">
        <v>2010301</v>
      </c>
      <c r="B29" s="54" t="s">
        <v>585</v>
      </c>
      <c r="C29" s="55">
        <v>19540</v>
      </c>
    </row>
    <row r="30" customHeight="1" spans="1:3">
      <c r="A30" s="54">
        <v>2010302</v>
      </c>
      <c r="B30" s="54" t="s">
        <v>587</v>
      </c>
      <c r="C30" s="55">
        <v>17</v>
      </c>
    </row>
    <row r="31" customHeight="1" spans="1:3">
      <c r="A31" s="54">
        <v>2010303</v>
      </c>
      <c r="B31" s="54" t="s">
        <v>590</v>
      </c>
      <c r="C31" s="55">
        <v>757</v>
      </c>
    </row>
    <row r="32" customHeight="1" spans="1:3">
      <c r="A32" s="54">
        <v>2010304</v>
      </c>
      <c r="B32" s="54" t="s">
        <v>624</v>
      </c>
      <c r="C32" s="55">
        <v>0</v>
      </c>
    </row>
    <row r="33" customHeight="1" spans="1:3">
      <c r="A33" s="54">
        <v>2010305</v>
      </c>
      <c r="B33" s="54" t="s">
        <v>626</v>
      </c>
      <c r="C33" s="55">
        <v>0</v>
      </c>
    </row>
    <row r="34" customHeight="1" spans="1:3">
      <c r="A34" s="54">
        <v>2010306</v>
      </c>
      <c r="B34" s="54" t="s">
        <v>627</v>
      </c>
      <c r="C34" s="55">
        <v>0</v>
      </c>
    </row>
    <row r="35" customHeight="1" spans="1:3">
      <c r="A35" s="54">
        <v>2010308</v>
      </c>
      <c r="B35" s="54" t="s">
        <v>629</v>
      </c>
      <c r="C35" s="55">
        <v>192</v>
      </c>
    </row>
    <row r="36" customHeight="1" spans="1:3">
      <c r="A36" s="54">
        <v>2010309</v>
      </c>
      <c r="B36" s="54" t="s">
        <v>631</v>
      </c>
      <c r="C36" s="55">
        <v>0</v>
      </c>
    </row>
    <row r="37" customHeight="1" spans="1:3">
      <c r="A37" s="54">
        <v>2010350</v>
      </c>
      <c r="B37" s="54" t="s">
        <v>586</v>
      </c>
      <c r="C37" s="55">
        <v>0</v>
      </c>
    </row>
    <row r="38" customHeight="1" spans="1:3">
      <c r="A38" s="54">
        <v>2010399</v>
      </c>
      <c r="B38" s="54" t="s">
        <v>635</v>
      </c>
      <c r="C38" s="55">
        <v>2068</v>
      </c>
    </row>
    <row r="39" customHeight="1" spans="1:3">
      <c r="A39" s="54">
        <v>20104</v>
      </c>
      <c r="B39" s="114" t="s">
        <v>637</v>
      </c>
      <c r="C39" s="55">
        <f>SUM(C40:C49)</f>
        <v>824</v>
      </c>
    </row>
    <row r="40" customHeight="1" spans="1:3">
      <c r="A40" s="54">
        <v>2010401</v>
      </c>
      <c r="B40" s="54" t="s">
        <v>585</v>
      </c>
      <c r="C40" s="55">
        <v>250</v>
      </c>
    </row>
    <row r="41" customHeight="1" spans="1:3">
      <c r="A41" s="54">
        <v>2010402</v>
      </c>
      <c r="B41" s="54" t="s">
        <v>587</v>
      </c>
      <c r="C41" s="55">
        <v>0</v>
      </c>
    </row>
    <row r="42" customHeight="1" spans="1:3">
      <c r="A42" s="54">
        <v>2010403</v>
      </c>
      <c r="B42" s="54" t="s">
        <v>590</v>
      </c>
      <c r="C42" s="55">
        <v>0</v>
      </c>
    </row>
    <row r="43" customHeight="1" spans="1:3">
      <c r="A43" s="54">
        <v>2010404</v>
      </c>
      <c r="B43" s="54" t="s">
        <v>641</v>
      </c>
      <c r="C43" s="55">
        <v>0</v>
      </c>
    </row>
    <row r="44" customHeight="1" spans="1:3">
      <c r="A44" s="54">
        <v>2010405</v>
      </c>
      <c r="B44" s="54" t="s">
        <v>642</v>
      </c>
      <c r="C44" s="55">
        <v>0</v>
      </c>
    </row>
    <row r="45" customHeight="1" spans="1:3">
      <c r="A45" s="54">
        <v>2010406</v>
      </c>
      <c r="B45" s="54" t="s">
        <v>645</v>
      </c>
      <c r="C45" s="55">
        <v>0</v>
      </c>
    </row>
    <row r="46" customHeight="1" spans="1:3">
      <c r="A46" s="54">
        <v>2010407</v>
      </c>
      <c r="B46" s="54" t="s">
        <v>648</v>
      </c>
      <c r="C46" s="55">
        <v>0</v>
      </c>
    </row>
    <row r="47" customHeight="1" spans="1:3">
      <c r="A47" s="54">
        <v>2010408</v>
      </c>
      <c r="B47" s="54" t="s">
        <v>650</v>
      </c>
      <c r="C47" s="55">
        <v>0</v>
      </c>
    </row>
    <row r="48" customHeight="1" spans="1:3">
      <c r="A48" s="54">
        <v>2010450</v>
      </c>
      <c r="B48" s="54" t="s">
        <v>586</v>
      </c>
      <c r="C48" s="55">
        <v>0</v>
      </c>
    </row>
    <row r="49" customHeight="1" spans="1:3">
      <c r="A49" s="54">
        <v>2010499</v>
      </c>
      <c r="B49" s="54" t="s">
        <v>652</v>
      </c>
      <c r="C49" s="55">
        <v>574</v>
      </c>
    </row>
    <row r="50" customHeight="1" spans="1:3">
      <c r="A50" s="54">
        <v>20105</v>
      </c>
      <c r="B50" s="114" t="s">
        <v>655</v>
      </c>
      <c r="C50" s="55">
        <f>SUM(C51:C60)</f>
        <v>403</v>
      </c>
    </row>
    <row r="51" customHeight="1" spans="1:3">
      <c r="A51" s="54">
        <v>2010501</v>
      </c>
      <c r="B51" s="54" t="s">
        <v>585</v>
      </c>
      <c r="C51" s="55">
        <v>314</v>
      </c>
    </row>
    <row r="52" customHeight="1" spans="1:3">
      <c r="A52" s="54">
        <v>2010502</v>
      </c>
      <c r="B52" s="54" t="s">
        <v>587</v>
      </c>
      <c r="C52" s="55">
        <v>0</v>
      </c>
    </row>
    <row r="53" customHeight="1" spans="1:3">
      <c r="A53" s="54">
        <v>2010503</v>
      </c>
      <c r="B53" s="54" t="s">
        <v>590</v>
      </c>
      <c r="C53" s="55">
        <v>0</v>
      </c>
    </row>
    <row r="54" customHeight="1" spans="1:3">
      <c r="A54" s="54">
        <v>2010504</v>
      </c>
      <c r="B54" s="54" t="s">
        <v>659</v>
      </c>
      <c r="C54" s="55">
        <v>8</v>
      </c>
    </row>
    <row r="55" customHeight="1" spans="1:3">
      <c r="A55" s="54">
        <v>2010505</v>
      </c>
      <c r="B55" s="54" t="s">
        <v>661</v>
      </c>
      <c r="C55" s="55">
        <v>32</v>
      </c>
    </row>
    <row r="56" customHeight="1" spans="1:3">
      <c r="A56" s="54">
        <v>2010506</v>
      </c>
      <c r="B56" s="54" t="s">
        <v>663</v>
      </c>
      <c r="C56" s="55">
        <v>0</v>
      </c>
    </row>
    <row r="57" customHeight="1" spans="1:3">
      <c r="A57" s="54">
        <v>2010507</v>
      </c>
      <c r="B57" s="54" t="s">
        <v>666</v>
      </c>
      <c r="C57" s="55">
        <v>0</v>
      </c>
    </row>
    <row r="58" customHeight="1" spans="1:3">
      <c r="A58" s="54">
        <v>2010508</v>
      </c>
      <c r="B58" s="54" t="s">
        <v>668</v>
      </c>
      <c r="C58" s="55">
        <v>49</v>
      </c>
    </row>
    <row r="59" customHeight="1" spans="1:3">
      <c r="A59" s="54">
        <v>2010550</v>
      </c>
      <c r="B59" s="54" t="s">
        <v>586</v>
      </c>
      <c r="C59" s="55">
        <v>0</v>
      </c>
    </row>
    <row r="60" customHeight="1" spans="1:3">
      <c r="A60" s="54">
        <v>2010599</v>
      </c>
      <c r="B60" s="54" t="s">
        <v>672</v>
      </c>
      <c r="C60" s="55">
        <v>0</v>
      </c>
    </row>
    <row r="61" customHeight="1" spans="1:3">
      <c r="A61" s="54">
        <v>20106</v>
      </c>
      <c r="B61" s="114" t="s">
        <v>674</v>
      </c>
      <c r="C61" s="55">
        <f>SUM(C62:C71)</f>
        <v>1083</v>
      </c>
    </row>
    <row r="62" customHeight="1" spans="1:3">
      <c r="A62" s="54">
        <v>2010601</v>
      </c>
      <c r="B62" s="54" t="s">
        <v>585</v>
      </c>
      <c r="C62" s="55">
        <v>901</v>
      </c>
    </row>
    <row r="63" customHeight="1" spans="1:3">
      <c r="A63" s="54">
        <v>2010602</v>
      </c>
      <c r="B63" s="54" t="s">
        <v>587</v>
      </c>
      <c r="C63" s="55">
        <v>20</v>
      </c>
    </row>
    <row r="64" customHeight="1" spans="1:3">
      <c r="A64" s="54">
        <v>2010603</v>
      </c>
      <c r="B64" s="54" t="s">
        <v>590</v>
      </c>
      <c r="C64" s="55">
        <v>0</v>
      </c>
    </row>
    <row r="65" customHeight="1" spans="1:3">
      <c r="A65" s="54">
        <v>2010604</v>
      </c>
      <c r="B65" s="54" t="s">
        <v>677</v>
      </c>
      <c r="C65" s="55">
        <v>0</v>
      </c>
    </row>
    <row r="66" customHeight="1" spans="1:3">
      <c r="A66" s="54">
        <v>2010605</v>
      </c>
      <c r="B66" s="54" t="s">
        <v>680</v>
      </c>
      <c r="C66" s="55">
        <v>0</v>
      </c>
    </row>
    <row r="67" customHeight="1" spans="1:3">
      <c r="A67" s="54">
        <v>2010606</v>
      </c>
      <c r="B67" s="54" t="s">
        <v>683</v>
      </c>
      <c r="C67" s="55">
        <v>0</v>
      </c>
    </row>
    <row r="68" customHeight="1" spans="1:3">
      <c r="A68" s="54">
        <v>2010607</v>
      </c>
      <c r="B68" s="54" t="s">
        <v>580</v>
      </c>
      <c r="C68" s="55">
        <v>0</v>
      </c>
    </row>
    <row r="69" customHeight="1" spans="1:3">
      <c r="A69" s="54">
        <v>2010608</v>
      </c>
      <c r="B69" s="54" t="s">
        <v>583</v>
      </c>
      <c r="C69" s="55">
        <v>0</v>
      </c>
    </row>
    <row r="70" customHeight="1" spans="1:3">
      <c r="A70" s="54">
        <v>2010650</v>
      </c>
      <c r="B70" s="54" t="s">
        <v>586</v>
      </c>
      <c r="C70" s="55">
        <v>18</v>
      </c>
    </row>
    <row r="71" customHeight="1" spans="1:3">
      <c r="A71" s="54">
        <v>2010699</v>
      </c>
      <c r="B71" s="54" t="s">
        <v>588</v>
      </c>
      <c r="C71" s="55">
        <v>144</v>
      </c>
    </row>
    <row r="72" customHeight="1" spans="1:3">
      <c r="A72" s="54">
        <v>20107</v>
      </c>
      <c r="B72" s="114" t="s">
        <v>591</v>
      </c>
      <c r="C72" s="55">
        <f>SUM(C73:C79)</f>
        <v>1590</v>
      </c>
    </row>
    <row r="73" customHeight="1" spans="1:3">
      <c r="A73" s="54">
        <v>2010701</v>
      </c>
      <c r="B73" s="54" t="s">
        <v>585</v>
      </c>
      <c r="C73" s="55">
        <v>0</v>
      </c>
    </row>
    <row r="74" customHeight="1" spans="1:3">
      <c r="A74" s="54">
        <v>2010702</v>
      </c>
      <c r="B74" s="54" t="s">
        <v>587</v>
      </c>
      <c r="C74" s="55">
        <v>0</v>
      </c>
    </row>
    <row r="75" customHeight="1" spans="1:3">
      <c r="A75" s="54">
        <v>2010703</v>
      </c>
      <c r="B75" s="54" t="s">
        <v>590</v>
      </c>
      <c r="C75" s="55">
        <v>0</v>
      </c>
    </row>
    <row r="76" customHeight="1" spans="1:3">
      <c r="A76" s="54">
        <v>2010709</v>
      </c>
      <c r="B76" s="54" t="s">
        <v>580</v>
      </c>
      <c r="C76" s="55">
        <v>0</v>
      </c>
    </row>
    <row r="77" customHeight="1" spans="1:3">
      <c r="A77" s="54">
        <v>2010710</v>
      </c>
      <c r="B77" s="54" t="s">
        <v>599</v>
      </c>
      <c r="C77" s="55">
        <v>0</v>
      </c>
    </row>
    <row r="78" customHeight="1" spans="1:3">
      <c r="A78" s="54">
        <v>2010750</v>
      </c>
      <c r="B78" s="54" t="s">
        <v>586</v>
      </c>
      <c r="C78" s="55">
        <v>0</v>
      </c>
    </row>
    <row r="79" customHeight="1" spans="1:3">
      <c r="A79" s="54">
        <v>2010799</v>
      </c>
      <c r="B79" s="54" t="s">
        <v>602</v>
      </c>
      <c r="C79" s="55">
        <v>1590</v>
      </c>
    </row>
    <row r="80" customHeight="1" spans="1:3">
      <c r="A80" s="54">
        <v>20108</v>
      </c>
      <c r="B80" s="114" t="s">
        <v>605</v>
      </c>
      <c r="C80" s="55">
        <f>SUM(C81:C88)</f>
        <v>286</v>
      </c>
    </row>
    <row r="81" customHeight="1" spans="1:3">
      <c r="A81" s="54">
        <v>2010801</v>
      </c>
      <c r="B81" s="54" t="s">
        <v>585</v>
      </c>
      <c r="C81" s="55">
        <v>219</v>
      </c>
    </row>
    <row r="82" customHeight="1" spans="1:3">
      <c r="A82" s="54">
        <v>2010802</v>
      </c>
      <c r="B82" s="54" t="s">
        <v>587</v>
      </c>
      <c r="C82" s="55">
        <v>0</v>
      </c>
    </row>
    <row r="83" customHeight="1" spans="1:3">
      <c r="A83" s="54">
        <v>2010803</v>
      </c>
      <c r="B83" s="54" t="s">
        <v>590</v>
      </c>
      <c r="C83" s="55">
        <v>0</v>
      </c>
    </row>
    <row r="84" customHeight="1" spans="1:3">
      <c r="A84" s="54">
        <v>2010804</v>
      </c>
      <c r="B84" s="54" t="s">
        <v>608</v>
      </c>
      <c r="C84" s="55">
        <v>24</v>
      </c>
    </row>
    <row r="85" customHeight="1" spans="1:3">
      <c r="A85" s="54">
        <v>2010805</v>
      </c>
      <c r="B85" s="54" t="s">
        <v>611</v>
      </c>
      <c r="C85" s="55">
        <v>0</v>
      </c>
    </row>
    <row r="86" customHeight="1" spans="1:3">
      <c r="A86" s="54">
        <v>2010806</v>
      </c>
      <c r="B86" s="54" t="s">
        <v>580</v>
      </c>
      <c r="C86" s="55">
        <v>2</v>
      </c>
    </row>
    <row r="87" customHeight="1" spans="1:3">
      <c r="A87" s="54">
        <v>2010850</v>
      </c>
      <c r="B87" s="54" t="s">
        <v>586</v>
      </c>
      <c r="C87" s="55">
        <v>0</v>
      </c>
    </row>
    <row r="88" customHeight="1" spans="1:3">
      <c r="A88" s="54">
        <v>2010899</v>
      </c>
      <c r="B88" s="54" t="s">
        <v>616</v>
      </c>
      <c r="C88" s="55">
        <v>41</v>
      </c>
    </row>
    <row r="89" customHeight="1" spans="1:3">
      <c r="A89" s="54">
        <v>20109</v>
      </c>
      <c r="B89" s="114" t="s">
        <v>618</v>
      </c>
      <c r="C89" s="55">
        <f>SUM(C90:C101)</f>
        <v>0</v>
      </c>
    </row>
    <row r="90" customHeight="1" spans="1:3">
      <c r="A90" s="54">
        <v>2010901</v>
      </c>
      <c r="B90" s="54" t="s">
        <v>585</v>
      </c>
      <c r="C90" s="55">
        <v>0</v>
      </c>
    </row>
    <row r="91" customHeight="1" spans="1:3">
      <c r="A91" s="54">
        <v>2010902</v>
      </c>
      <c r="B91" s="54" t="s">
        <v>587</v>
      </c>
      <c r="C91" s="55">
        <v>0</v>
      </c>
    </row>
    <row r="92" customHeight="1" spans="1:3">
      <c r="A92" s="54">
        <v>2010903</v>
      </c>
      <c r="B92" s="54" t="s">
        <v>590</v>
      </c>
      <c r="C92" s="55">
        <v>0</v>
      </c>
    </row>
    <row r="93" customHeight="1" spans="1:3">
      <c r="A93" s="54">
        <v>2010905</v>
      </c>
      <c r="B93" s="54" t="s">
        <v>622</v>
      </c>
      <c r="C93" s="55">
        <v>0</v>
      </c>
    </row>
    <row r="94" customHeight="1" spans="1:3">
      <c r="A94" s="54">
        <v>2010907</v>
      </c>
      <c r="B94" s="54" t="s">
        <v>625</v>
      </c>
      <c r="C94" s="55">
        <v>0</v>
      </c>
    </row>
    <row r="95" customHeight="1" spans="1:3">
      <c r="A95" s="54">
        <v>2010908</v>
      </c>
      <c r="B95" s="54" t="s">
        <v>580</v>
      </c>
      <c r="C95" s="55">
        <v>0</v>
      </c>
    </row>
    <row r="96" customHeight="1" spans="1:3">
      <c r="A96" s="54">
        <v>2010909</v>
      </c>
      <c r="B96" s="54" t="s">
        <v>628</v>
      </c>
      <c r="C96" s="55">
        <v>0</v>
      </c>
    </row>
    <row r="97" customHeight="1" spans="1:3">
      <c r="A97" s="54">
        <v>2010910</v>
      </c>
      <c r="B97" s="54" t="s">
        <v>630</v>
      </c>
      <c r="C97" s="55">
        <v>0</v>
      </c>
    </row>
    <row r="98" customHeight="1" spans="1:3">
      <c r="A98" s="54">
        <v>2010911</v>
      </c>
      <c r="B98" s="54" t="s">
        <v>632</v>
      </c>
      <c r="C98" s="55">
        <v>0</v>
      </c>
    </row>
    <row r="99" customHeight="1" spans="1:3">
      <c r="A99" s="54">
        <v>2010912</v>
      </c>
      <c r="B99" s="54" t="s">
        <v>633</v>
      </c>
      <c r="C99" s="55">
        <v>0</v>
      </c>
    </row>
    <row r="100" customHeight="1" spans="1:3">
      <c r="A100" s="54">
        <v>2010950</v>
      </c>
      <c r="B100" s="54" t="s">
        <v>586</v>
      </c>
      <c r="C100" s="55">
        <v>0</v>
      </c>
    </row>
    <row r="101" customHeight="1" spans="1:3">
      <c r="A101" s="54">
        <v>2010999</v>
      </c>
      <c r="B101" s="54" t="s">
        <v>638</v>
      </c>
      <c r="C101" s="55">
        <v>0</v>
      </c>
    </row>
    <row r="102" customHeight="1" spans="1:3">
      <c r="A102" s="54">
        <v>20111</v>
      </c>
      <c r="B102" s="114" t="s">
        <v>639</v>
      </c>
      <c r="C102" s="55">
        <f>SUM(C103:C110)</f>
        <v>1324</v>
      </c>
    </row>
    <row r="103" customHeight="1" spans="1:3">
      <c r="A103" s="54">
        <v>2011101</v>
      </c>
      <c r="B103" s="54" t="s">
        <v>585</v>
      </c>
      <c r="C103" s="55">
        <v>1015</v>
      </c>
    </row>
    <row r="104" customHeight="1" spans="1:3">
      <c r="A104" s="54">
        <v>2011102</v>
      </c>
      <c r="B104" s="54" t="s">
        <v>587</v>
      </c>
      <c r="C104" s="55">
        <v>0</v>
      </c>
    </row>
    <row r="105" customHeight="1" spans="1:3">
      <c r="A105" s="54">
        <v>2011103</v>
      </c>
      <c r="B105" s="54" t="s">
        <v>590</v>
      </c>
      <c r="C105" s="55">
        <v>0</v>
      </c>
    </row>
    <row r="106" customHeight="1" spans="1:3">
      <c r="A106" s="54">
        <v>2011104</v>
      </c>
      <c r="B106" s="54" t="s">
        <v>643</v>
      </c>
      <c r="C106" s="55">
        <v>0</v>
      </c>
    </row>
    <row r="107" customHeight="1" spans="1:3">
      <c r="A107" s="54">
        <v>2011105</v>
      </c>
      <c r="B107" s="54" t="s">
        <v>646</v>
      </c>
      <c r="C107" s="55">
        <v>0</v>
      </c>
    </row>
    <row r="108" customHeight="1" spans="1:3">
      <c r="A108" s="54">
        <v>2011106</v>
      </c>
      <c r="B108" s="54" t="s">
        <v>649</v>
      </c>
      <c r="C108" s="55">
        <v>73</v>
      </c>
    </row>
    <row r="109" customHeight="1" spans="1:3">
      <c r="A109" s="54">
        <v>2011150</v>
      </c>
      <c r="B109" s="54" t="s">
        <v>586</v>
      </c>
      <c r="C109" s="55">
        <v>0</v>
      </c>
    </row>
    <row r="110" customHeight="1" spans="1:3">
      <c r="A110" s="54">
        <v>2011199</v>
      </c>
      <c r="B110" s="54" t="s">
        <v>651</v>
      </c>
      <c r="C110" s="55">
        <v>236</v>
      </c>
    </row>
    <row r="111" customHeight="1" spans="1:3">
      <c r="A111" s="54">
        <v>20113</v>
      </c>
      <c r="B111" s="114" t="s">
        <v>653</v>
      </c>
      <c r="C111" s="55">
        <f>SUM(C112:C121)</f>
        <v>138</v>
      </c>
    </row>
    <row r="112" customHeight="1" spans="1:3">
      <c r="A112" s="54">
        <v>2011301</v>
      </c>
      <c r="B112" s="54" t="s">
        <v>585</v>
      </c>
      <c r="C112" s="55">
        <v>102</v>
      </c>
    </row>
    <row r="113" customHeight="1" spans="1:3">
      <c r="A113" s="54">
        <v>2011302</v>
      </c>
      <c r="B113" s="54" t="s">
        <v>587</v>
      </c>
      <c r="C113" s="55">
        <v>0</v>
      </c>
    </row>
    <row r="114" customHeight="1" spans="1:3">
      <c r="A114" s="54">
        <v>2011303</v>
      </c>
      <c r="B114" s="54" t="s">
        <v>590</v>
      </c>
      <c r="C114" s="55">
        <v>0</v>
      </c>
    </row>
    <row r="115" customHeight="1" spans="1:3">
      <c r="A115" s="54">
        <v>2011304</v>
      </c>
      <c r="B115" s="54" t="s">
        <v>658</v>
      </c>
      <c r="C115" s="55">
        <v>0</v>
      </c>
    </row>
    <row r="116" customHeight="1" spans="1:3">
      <c r="A116" s="54">
        <v>2011305</v>
      </c>
      <c r="B116" s="54" t="s">
        <v>660</v>
      </c>
      <c r="C116" s="55">
        <v>0</v>
      </c>
    </row>
    <row r="117" customHeight="1" spans="1:3">
      <c r="A117" s="54">
        <v>2011306</v>
      </c>
      <c r="B117" s="54" t="s">
        <v>662</v>
      </c>
      <c r="C117" s="55">
        <v>0</v>
      </c>
    </row>
    <row r="118" customHeight="1" spans="1:3">
      <c r="A118" s="54">
        <v>2011307</v>
      </c>
      <c r="B118" s="54" t="s">
        <v>664</v>
      </c>
      <c r="C118" s="55">
        <v>0</v>
      </c>
    </row>
    <row r="119" customHeight="1" spans="1:3">
      <c r="A119" s="54">
        <v>2011308</v>
      </c>
      <c r="B119" s="54" t="s">
        <v>667</v>
      </c>
      <c r="C119" s="55">
        <v>36</v>
      </c>
    </row>
    <row r="120" customHeight="1" spans="1:3">
      <c r="A120" s="54">
        <v>2011350</v>
      </c>
      <c r="B120" s="54" t="s">
        <v>586</v>
      </c>
      <c r="C120" s="55">
        <v>0</v>
      </c>
    </row>
    <row r="121" customHeight="1" spans="1:3">
      <c r="A121" s="54">
        <v>2011399</v>
      </c>
      <c r="B121" s="54" t="s">
        <v>670</v>
      </c>
      <c r="C121" s="55">
        <v>0</v>
      </c>
    </row>
    <row r="122" customHeight="1" spans="1:3">
      <c r="A122" s="54">
        <v>20114</v>
      </c>
      <c r="B122" s="114" t="s">
        <v>673</v>
      </c>
      <c r="C122" s="55">
        <f>SUM(C123:C133)</f>
        <v>0</v>
      </c>
    </row>
    <row r="123" customHeight="1" spans="1:3">
      <c r="A123" s="54">
        <v>2011401</v>
      </c>
      <c r="B123" s="54" t="s">
        <v>585</v>
      </c>
      <c r="C123" s="55">
        <v>0</v>
      </c>
    </row>
    <row r="124" customHeight="1" spans="1:3">
      <c r="A124" s="54">
        <v>2011402</v>
      </c>
      <c r="B124" s="54" t="s">
        <v>587</v>
      </c>
      <c r="C124" s="55">
        <v>0</v>
      </c>
    </row>
    <row r="125" customHeight="1" spans="1:3">
      <c r="A125" s="54">
        <v>2011403</v>
      </c>
      <c r="B125" s="54" t="s">
        <v>590</v>
      </c>
      <c r="C125" s="55">
        <v>0</v>
      </c>
    </row>
    <row r="126" customHeight="1" spans="1:3">
      <c r="A126" s="54">
        <v>2011404</v>
      </c>
      <c r="B126" s="54" t="s">
        <v>676</v>
      </c>
      <c r="C126" s="55">
        <v>0</v>
      </c>
    </row>
    <row r="127" customHeight="1" spans="1:3">
      <c r="A127" s="54">
        <v>2011405</v>
      </c>
      <c r="B127" s="54" t="s">
        <v>678</v>
      </c>
      <c r="C127" s="55">
        <v>0</v>
      </c>
    </row>
    <row r="128" customHeight="1" spans="1:3">
      <c r="A128" s="54">
        <v>2011408</v>
      </c>
      <c r="B128" s="54" t="s">
        <v>681</v>
      </c>
      <c r="C128" s="55">
        <v>0</v>
      </c>
    </row>
    <row r="129" customHeight="1" spans="1:3">
      <c r="A129" s="54">
        <v>2011409</v>
      </c>
      <c r="B129" s="54" t="s">
        <v>684</v>
      </c>
      <c r="C129" s="55">
        <v>0</v>
      </c>
    </row>
    <row r="130" customHeight="1" spans="1:3">
      <c r="A130" s="54">
        <v>2011410</v>
      </c>
      <c r="B130" s="54" t="s">
        <v>581</v>
      </c>
      <c r="C130" s="55">
        <v>0</v>
      </c>
    </row>
    <row r="131" customHeight="1" spans="1:3">
      <c r="A131" s="54">
        <v>2011411</v>
      </c>
      <c r="B131" s="54" t="s">
        <v>584</v>
      </c>
      <c r="C131" s="55">
        <v>0</v>
      </c>
    </row>
    <row r="132" customHeight="1" spans="1:3">
      <c r="A132" s="54">
        <v>2011450</v>
      </c>
      <c r="B132" s="54" t="s">
        <v>586</v>
      </c>
      <c r="C132" s="55">
        <v>0</v>
      </c>
    </row>
    <row r="133" customHeight="1" spans="1:3">
      <c r="A133" s="54">
        <v>2011499</v>
      </c>
      <c r="B133" s="54" t="s">
        <v>589</v>
      </c>
      <c r="C133" s="55">
        <v>0</v>
      </c>
    </row>
    <row r="134" customHeight="1" spans="1:3">
      <c r="A134" s="54">
        <v>20123</v>
      </c>
      <c r="B134" s="114" t="s">
        <v>592</v>
      </c>
      <c r="C134" s="55">
        <f>SUM(C135:C140)</f>
        <v>47</v>
      </c>
    </row>
    <row r="135" customHeight="1" spans="1:3">
      <c r="A135" s="54">
        <v>2012301</v>
      </c>
      <c r="B135" s="54" t="s">
        <v>585</v>
      </c>
      <c r="C135" s="55">
        <v>0</v>
      </c>
    </row>
    <row r="136" customHeight="1" spans="1:3">
      <c r="A136" s="54">
        <v>2012302</v>
      </c>
      <c r="B136" s="54" t="s">
        <v>587</v>
      </c>
      <c r="C136" s="55">
        <v>0</v>
      </c>
    </row>
    <row r="137" customHeight="1" spans="1:3">
      <c r="A137" s="54">
        <v>2012303</v>
      </c>
      <c r="B137" s="54" t="s">
        <v>590</v>
      </c>
      <c r="C137" s="55">
        <v>0</v>
      </c>
    </row>
    <row r="138" customHeight="1" spans="1:3">
      <c r="A138" s="54">
        <v>2012304</v>
      </c>
      <c r="B138" s="54" t="s">
        <v>597</v>
      </c>
      <c r="C138" s="55">
        <v>47</v>
      </c>
    </row>
    <row r="139" customHeight="1" spans="1:3">
      <c r="A139" s="54">
        <v>2012350</v>
      </c>
      <c r="B139" s="54" t="s">
        <v>586</v>
      </c>
      <c r="C139" s="55">
        <v>0</v>
      </c>
    </row>
    <row r="140" customHeight="1" spans="1:3">
      <c r="A140" s="54">
        <v>2012399</v>
      </c>
      <c r="B140" s="54" t="s">
        <v>601</v>
      </c>
      <c r="C140" s="55">
        <v>0</v>
      </c>
    </row>
    <row r="141" customHeight="1" spans="1:3">
      <c r="A141" s="54">
        <v>20125</v>
      </c>
      <c r="B141" s="114" t="s">
        <v>603</v>
      </c>
      <c r="C141" s="55">
        <f>SUM(C142:C148)</f>
        <v>0</v>
      </c>
    </row>
    <row r="142" customHeight="1" spans="1:3">
      <c r="A142" s="54">
        <v>2012501</v>
      </c>
      <c r="B142" s="54" t="s">
        <v>585</v>
      </c>
      <c r="C142" s="55">
        <v>0</v>
      </c>
    </row>
    <row r="143" customHeight="1" spans="1:3">
      <c r="A143" s="54">
        <v>2012502</v>
      </c>
      <c r="B143" s="54" t="s">
        <v>587</v>
      </c>
      <c r="C143" s="55">
        <v>0</v>
      </c>
    </row>
    <row r="144" customHeight="1" spans="1:3">
      <c r="A144" s="54">
        <v>2012503</v>
      </c>
      <c r="B144" s="54" t="s">
        <v>590</v>
      </c>
      <c r="C144" s="55">
        <v>0</v>
      </c>
    </row>
    <row r="145" customHeight="1" spans="1:3">
      <c r="A145" s="54">
        <v>2012504</v>
      </c>
      <c r="B145" s="54" t="s">
        <v>607</v>
      </c>
      <c r="C145" s="55">
        <v>0</v>
      </c>
    </row>
    <row r="146" customHeight="1" spans="1:3">
      <c r="A146" s="54">
        <v>2012505</v>
      </c>
      <c r="B146" s="54" t="s">
        <v>609</v>
      </c>
      <c r="C146" s="55">
        <v>0</v>
      </c>
    </row>
    <row r="147" customHeight="1" spans="1:3">
      <c r="A147" s="54">
        <v>2012550</v>
      </c>
      <c r="B147" s="54" t="s">
        <v>586</v>
      </c>
      <c r="C147" s="55">
        <v>0</v>
      </c>
    </row>
    <row r="148" customHeight="1" spans="1:3">
      <c r="A148" s="54">
        <v>2012599</v>
      </c>
      <c r="B148" s="54" t="s">
        <v>613</v>
      </c>
      <c r="C148" s="55">
        <v>0</v>
      </c>
    </row>
    <row r="149" customHeight="1" spans="1:3">
      <c r="A149" s="54">
        <v>20126</v>
      </c>
      <c r="B149" s="114" t="s">
        <v>615</v>
      </c>
      <c r="C149" s="55">
        <f>SUM(C150:C154)</f>
        <v>96</v>
      </c>
    </row>
    <row r="150" customHeight="1" spans="1:3">
      <c r="A150" s="54">
        <v>2012601</v>
      </c>
      <c r="B150" s="54" t="s">
        <v>585</v>
      </c>
      <c r="C150" s="55">
        <v>71</v>
      </c>
    </row>
    <row r="151" customHeight="1" spans="1:3">
      <c r="A151" s="54">
        <v>2012602</v>
      </c>
      <c r="B151" s="54" t="s">
        <v>587</v>
      </c>
      <c r="C151" s="55">
        <v>0</v>
      </c>
    </row>
    <row r="152" customHeight="1" spans="1:3">
      <c r="A152" s="54">
        <v>2012603</v>
      </c>
      <c r="B152" s="54" t="s">
        <v>590</v>
      </c>
      <c r="C152" s="55">
        <v>9</v>
      </c>
    </row>
    <row r="153" customHeight="1" spans="1:3">
      <c r="A153" s="54">
        <v>2012604</v>
      </c>
      <c r="B153" s="54" t="s">
        <v>620</v>
      </c>
      <c r="C153" s="55">
        <v>12</v>
      </c>
    </row>
    <row r="154" customHeight="1" spans="1:3">
      <c r="A154" s="54">
        <v>2012699</v>
      </c>
      <c r="B154" s="54" t="s">
        <v>621</v>
      </c>
      <c r="C154" s="55">
        <v>4</v>
      </c>
    </row>
    <row r="155" customHeight="1" spans="1:3">
      <c r="A155" s="54">
        <v>20128</v>
      </c>
      <c r="B155" s="114" t="s">
        <v>623</v>
      </c>
      <c r="C155" s="55">
        <f>SUM(C156:C161)</f>
        <v>88</v>
      </c>
    </row>
    <row r="156" customHeight="1" spans="1:3">
      <c r="A156" s="54">
        <v>2012801</v>
      </c>
      <c r="B156" s="54" t="s">
        <v>585</v>
      </c>
      <c r="C156" s="55">
        <v>71</v>
      </c>
    </row>
    <row r="157" customHeight="1" spans="1:3">
      <c r="A157" s="54">
        <v>2012802</v>
      </c>
      <c r="B157" s="54" t="s">
        <v>587</v>
      </c>
      <c r="C157" s="55">
        <v>0</v>
      </c>
    </row>
    <row r="158" customHeight="1" spans="1:3">
      <c r="A158" s="54">
        <v>2012803</v>
      </c>
      <c r="B158" s="54" t="s">
        <v>590</v>
      </c>
      <c r="C158" s="55">
        <v>0</v>
      </c>
    </row>
    <row r="159" customHeight="1" spans="1:3">
      <c r="A159" s="54">
        <v>2012804</v>
      </c>
      <c r="B159" s="54" t="s">
        <v>614</v>
      </c>
      <c r="C159" s="55">
        <v>0</v>
      </c>
    </row>
    <row r="160" customHeight="1" spans="1:3">
      <c r="A160" s="54">
        <v>2012850</v>
      </c>
      <c r="B160" s="54" t="s">
        <v>586</v>
      </c>
      <c r="C160" s="55">
        <v>0</v>
      </c>
    </row>
    <row r="161" customHeight="1" spans="1:3">
      <c r="A161" s="54">
        <v>2012899</v>
      </c>
      <c r="B161" s="54" t="s">
        <v>634</v>
      </c>
      <c r="C161" s="55">
        <v>17</v>
      </c>
    </row>
    <row r="162" customHeight="1" spans="1:3">
      <c r="A162" s="54">
        <v>20129</v>
      </c>
      <c r="B162" s="114" t="s">
        <v>636</v>
      </c>
      <c r="C162" s="55">
        <f>SUM(C163:C168)</f>
        <v>198</v>
      </c>
    </row>
    <row r="163" customHeight="1" spans="1:3">
      <c r="A163" s="54">
        <v>2012901</v>
      </c>
      <c r="B163" s="54" t="s">
        <v>585</v>
      </c>
      <c r="C163" s="55">
        <v>166</v>
      </c>
    </row>
    <row r="164" customHeight="1" spans="1:3">
      <c r="A164" s="54">
        <v>2012902</v>
      </c>
      <c r="B164" s="54" t="s">
        <v>587</v>
      </c>
      <c r="C164" s="55">
        <v>0</v>
      </c>
    </row>
    <row r="165" customHeight="1" spans="1:3">
      <c r="A165" s="54">
        <v>2012903</v>
      </c>
      <c r="B165" s="54" t="s">
        <v>590</v>
      </c>
      <c r="C165" s="55">
        <v>0</v>
      </c>
    </row>
    <row r="166" customHeight="1" spans="1:3">
      <c r="A166" s="54">
        <v>2012906</v>
      </c>
      <c r="B166" s="54" t="s">
        <v>640</v>
      </c>
      <c r="C166" s="55">
        <v>6</v>
      </c>
    </row>
    <row r="167" customHeight="1" spans="1:3">
      <c r="A167" s="54">
        <v>2012950</v>
      </c>
      <c r="B167" s="54" t="s">
        <v>586</v>
      </c>
      <c r="C167" s="55">
        <v>0</v>
      </c>
    </row>
    <row r="168" customHeight="1" spans="1:3">
      <c r="A168" s="54">
        <v>2012999</v>
      </c>
      <c r="B168" s="54" t="s">
        <v>644</v>
      </c>
      <c r="C168" s="55">
        <v>26</v>
      </c>
    </row>
    <row r="169" customHeight="1" spans="1:3">
      <c r="A169" s="54">
        <v>20131</v>
      </c>
      <c r="B169" s="114" t="s">
        <v>647</v>
      </c>
      <c r="C169" s="55">
        <f>SUM(C170:C175)</f>
        <v>1254</v>
      </c>
    </row>
    <row r="170" customHeight="1" spans="1:3">
      <c r="A170" s="54">
        <v>2013101</v>
      </c>
      <c r="B170" s="54" t="s">
        <v>585</v>
      </c>
      <c r="C170" s="55">
        <v>1061</v>
      </c>
    </row>
    <row r="171" customHeight="1" spans="1:3">
      <c r="A171" s="54">
        <v>2013102</v>
      </c>
      <c r="B171" s="54" t="s">
        <v>587</v>
      </c>
      <c r="C171" s="55">
        <v>0</v>
      </c>
    </row>
    <row r="172" customHeight="1" spans="1:3">
      <c r="A172" s="54">
        <v>2013103</v>
      </c>
      <c r="B172" s="54" t="s">
        <v>590</v>
      </c>
      <c r="C172" s="55">
        <v>0</v>
      </c>
    </row>
    <row r="173" customHeight="1" spans="1:3">
      <c r="A173" s="54">
        <v>2013105</v>
      </c>
      <c r="B173" s="54" t="s">
        <v>654</v>
      </c>
      <c r="C173" s="55">
        <v>0</v>
      </c>
    </row>
    <row r="174" customHeight="1" spans="1:3">
      <c r="A174" s="54">
        <v>2013150</v>
      </c>
      <c r="B174" s="54" t="s">
        <v>586</v>
      </c>
      <c r="C174" s="55">
        <v>0</v>
      </c>
    </row>
    <row r="175" customHeight="1" spans="1:3">
      <c r="A175" s="54">
        <v>2013199</v>
      </c>
      <c r="B175" s="54" t="s">
        <v>656</v>
      </c>
      <c r="C175" s="55">
        <v>193</v>
      </c>
    </row>
    <row r="176" customHeight="1" spans="1:3">
      <c r="A176" s="54">
        <v>20132</v>
      </c>
      <c r="B176" s="114" t="s">
        <v>657</v>
      </c>
      <c r="C176" s="55">
        <f>SUM(C177:C182)</f>
        <v>451</v>
      </c>
    </row>
    <row r="177" customHeight="1" spans="1:3">
      <c r="A177" s="54">
        <v>2013201</v>
      </c>
      <c r="B177" s="54" t="s">
        <v>585</v>
      </c>
      <c r="C177" s="55">
        <v>252</v>
      </c>
    </row>
    <row r="178" customHeight="1" spans="1:3">
      <c r="A178" s="54">
        <v>2013202</v>
      </c>
      <c r="B178" s="54" t="s">
        <v>587</v>
      </c>
      <c r="C178" s="55">
        <v>50</v>
      </c>
    </row>
    <row r="179" customHeight="1" spans="1:3">
      <c r="A179" s="54">
        <v>2013203</v>
      </c>
      <c r="B179" s="54" t="s">
        <v>590</v>
      </c>
      <c r="C179" s="55">
        <v>0</v>
      </c>
    </row>
    <row r="180" customHeight="1" spans="1:3">
      <c r="A180" s="54">
        <v>2013204</v>
      </c>
      <c r="B180" s="54" t="s">
        <v>665</v>
      </c>
      <c r="C180" s="55">
        <v>0</v>
      </c>
    </row>
    <row r="181" customHeight="1" spans="1:3">
      <c r="A181" s="54">
        <v>2013250</v>
      </c>
      <c r="B181" s="54" t="s">
        <v>586</v>
      </c>
      <c r="C181" s="55">
        <v>0</v>
      </c>
    </row>
    <row r="182" customHeight="1" spans="1:3">
      <c r="A182" s="54">
        <v>2013299</v>
      </c>
      <c r="B182" s="54" t="s">
        <v>669</v>
      </c>
      <c r="C182" s="55">
        <v>149</v>
      </c>
    </row>
    <row r="183" customHeight="1" spans="1:3">
      <c r="A183" s="54">
        <v>20133</v>
      </c>
      <c r="B183" s="114" t="s">
        <v>671</v>
      </c>
      <c r="C183" s="55">
        <f>SUM(C184:C189)</f>
        <v>356</v>
      </c>
    </row>
    <row r="184" customHeight="1" spans="1:3">
      <c r="A184" s="54">
        <v>2013301</v>
      </c>
      <c r="B184" s="54" t="s">
        <v>585</v>
      </c>
      <c r="C184" s="55">
        <v>226</v>
      </c>
    </row>
    <row r="185" customHeight="1" spans="1:3">
      <c r="A185" s="54">
        <v>2013302</v>
      </c>
      <c r="B185" s="54" t="s">
        <v>587</v>
      </c>
      <c r="C185" s="55">
        <v>0</v>
      </c>
    </row>
    <row r="186" customHeight="1" spans="1:3">
      <c r="A186" s="54">
        <v>2013303</v>
      </c>
      <c r="B186" s="54" t="s">
        <v>590</v>
      </c>
      <c r="C186" s="55">
        <v>0</v>
      </c>
    </row>
    <row r="187" customHeight="1" spans="1:3">
      <c r="A187" s="54">
        <v>2013304</v>
      </c>
      <c r="B187" s="54" t="s">
        <v>675</v>
      </c>
      <c r="C187" s="55">
        <v>0</v>
      </c>
    </row>
    <row r="188" customHeight="1" spans="1:3">
      <c r="A188" s="54">
        <v>2013350</v>
      </c>
      <c r="B188" s="54" t="s">
        <v>586</v>
      </c>
      <c r="C188" s="55">
        <v>0</v>
      </c>
    </row>
    <row r="189" customHeight="1" spans="1:3">
      <c r="A189" s="54">
        <v>2013399</v>
      </c>
      <c r="B189" s="54" t="s">
        <v>679</v>
      </c>
      <c r="C189" s="55">
        <v>130</v>
      </c>
    </row>
    <row r="190" customHeight="1" spans="1:3">
      <c r="A190" s="54">
        <v>20134</v>
      </c>
      <c r="B190" s="114" t="s">
        <v>682</v>
      </c>
      <c r="C190" s="55">
        <f>SUM(C191:C197)</f>
        <v>214</v>
      </c>
    </row>
    <row r="191" customHeight="1" spans="1:3">
      <c r="A191" s="54">
        <v>2013401</v>
      </c>
      <c r="B191" s="54" t="s">
        <v>585</v>
      </c>
      <c r="C191" s="55">
        <v>174</v>
      </c>
    </row>
    <row r="192" customHeight="1" spans="1:3">
      <c r="A192" s="54">
        <v>2013402</v>
      </c>
      <c r="B192" s="54" t="s">
        <v>587</v>
      </c>
      <c r="C192" s="55">
        <v>0</v>
      </c>
    </row>
    <row r="193" customHeight="1" spans="1:3">
      <c r="A193" s="54">
        <v>2013403</v>
      </c>
      <c r="B193" s="54" t="s">
        <v>590</v>
      </c>
      <c r="C193" s="55">
        <v>0</v>
      </c>
    </row>
    <row r="194" customHeight="1" spans="1:3">
      <c r="A194" s="54">
        <v>2013404</v>
      </c>
      <c r="B194" s="54" t="s">
        <v>688</v>
      </c>
      <c r="C194" s="55">
        <v>11</v>
      </c>
    </row>
    <row r="195" customHeight="1" spans="1:3">
      <c r="A195" s="54">
        <v>2013405</v>
      </c>
      <c r="B195" s="54" t="s">
        <v>690</v>
      </c>
      <c r="C195" s="55">
        <v>2</v>
      </c>
    </row>
    <row r="196" customHeight="1" spans="1:3">
      <c r="A196" s="54">
        <v>2013450</v>
      </c>
      <c r="B196" s="54" t="s">
        <v>586</v>
      </c>
      <c r="C196" s="55">
        <v>0</v>
      </c>
    </row>
    <row r="197" customHeight="1" spans="1:3">
      <c r="A197" s="54">
        <v>2013499</v>
      </c>
      <c r="B197" s="54" t="s">
        <v>694</v>
      </c>
      <c r="C197" s="55">
        <v>27</v>
      </c>
    </row>
    <row r="198" customHeight="1" spans="1:3">
      <c r="A198" s="54">
        <v>20135</v>
      </c>
      <c r="B198" s="114" t="s">
        <v>697</v>
      </c>
      <c r="C198" s="55">
        <f>SUM(C199:C203)</f>
        <v>0</v>
      </c>
    </row>
    <row r="199" customHeight="1" spans="1:3">
      <c r="A199" s="54">
        <v>2013501</v>
      </c>
      <c r="B199" s="54" t="s">
        <v>585</v>
      </c>
      <c r="C199" s="55">
        <v>0</v>
      </c>
    </row>
    <row r="200" customHeight="1" spans="1:3">
      <c r="A200" s="54">
        <v>2013502</v>
      </c>
      <c r="B200" s="54" t="s">
        <v>587</v>
      </c>
      <c r="C200" s="55">
        <v>0</v>
      </c>
    </row>
    <row r="201" customHeight="1" spans="1:3">
      <c r="A201" s="54">
        <v>2013503</v>
      </c>
      <c r="B201" s="54" t="s">
        <v>590</v>
      </c>
      <c r="C201" s="55">
        <v>0</v>
      </c>
    </row>
    <row r="202" customHeight="1" spans="1:3">
      <c r="A202" s="54">
        <v>2013550</v>
      </c>
      <c r="B202" s="54" t="s">
        <v>586</v>
      </c>
      <c r="C202" s="55">
        <v>0</v>
      </c>
    </row>
    <row r="203" customHeight="1" spans="1:3">
      <c r="A203" s="54">
        <v>2013599</v>
      </c>
      <c r="B203" s="54" t="s">
        <v>705</v>
      </c>
      <c r="C203" s="55">
        <v>0</v>
      </c>
    </row>
    <row r="204" customHeight="1" spans="1:3">
      <c r="A204" s="54">
        <v>20136</v>
      </c>
      <c r="B204" s="114" t="s">
        <v>707</v>
      </c>
      <c r="C204" s="55">
        <f>SUM(C205:C209)</f>
        <v>2</v>
      </c>
    </row>
    <row r="205" customHeight="1" spans="1:3">
      <c r="A205" s="54">
        <v>2013601</v>
      </c>
      <c r="B205" s="54" t="s">
        <v>585</v>
      </c>
      <c r="C205" s="55">
        <v>0</v>
      </c>
    </row>
    <row r="206" customHeight="1" spans="1:3">
      <c r="A206" s="54">
        <v>2013602</v>
      </c>
      <c r="B206" s="54" t="s">
        <v>587</v>
      </c>
      <c r="C206" s="55">
        <v>2</v>
      </c>
    </row>
    <row r="207" customHeight="1" spans="1:3">
      <c r="A207" s="54">
        <v>2013603</v>
      </c>
      <c r="B207" s="54" t="s">
        <v>590</v>
      </c>
      <c r="C207" s="55">
        <v>0</v>
      </c>
    </row>
    <row r="208" customHeight="1" spans="1:3">
      <c r="A208" s="54">
        <v>2013650</v>
      </c>
      <c r="B208" s="54" t="s">
        <v>586</v>
      </c>
      <c r="C208" s="55">
        <v>0</v>
      </c>
    </row>
    <row r="209" customHeight="1" spans="1:3">
      <c r="A209" s="54">
        <v>2013699</v>
      </c>
      <c r="B209" s="54" t="s">
        <v>714</v>
      </c>
      <c r="C209" s="55">
        <v>0</v>
      </c>
    </row>
    <row r="210" customHeight="1" spans="1:3">
      <c r="A210" s="54">
        <v>20137</v>
      </c>
      <c r="B210" s="114" t="s">
        <v>716</v>
      </c>
      <c r="C210" s="55">
        <f>SUM(C211:C216)</f>
        <v>6</v>
      </c>
    </row>
    <row r="211" customHeight="1" spans="1:3">
      <c r="A211" s="54">
        <v>2013701</v>
      </c>
      <c r="B211" s="54" t="s">
        <v>585</v>
      </c>
      <c r="C211" s="55">
        <v>0</v>
      </c>
    </row>
    <row r="212" customHeight="1" spans="1:3">
      <c r="A212" s="54">
        <v>2013702</v>
      </c>
      <c r="B212" s="54" t="s">
        <v>587</v>
      </c>
      <c r="C212" s="55">
        <v>0</v>
      </c>
    </row>
    <row r="213" customHeight="1" spans="1:3">
      <c r="A213" s="54">
        <v>2013703</v>
      </c>
      <c r="B213" s="54" t="s">
        <v>590</v>
      </c>
      <c r="C213" s="55">
        <v>0</v>
      </c>
    </row>
    <row r="214" customHeight="1" spans="1:3">
      <c r="A214" s="54">
        <v>2013704</v>
      </c>
      <c r="B214" s="54" t="s">
        <v>722</v>
      </c>
      <c r="C214" s="55">
        <v>0</v>
      </c>
    </row>
    <row r="215" customHeight="1" spans="1:3">
      <c r="A215" s="54">
        <v>2013750</v>
      </c>
      <c r="B215" s="54" t="s">
        <v>586</v>
      </c>
      <c r="C215" s="55">
        <v>0</v>
      </c>
    </row>
    <row r="216" customHeight="1" spans="1:3">
      <c r="A216" s="54">
        <v>2013799</v>
      </c>
      <c r="B216" s="54" t="s">
        <v>727</v>
      </c>
      <c r="C216" s="55">
        <v>6</v>
      </c>
    </row>
    <row r="217" customHeight="1" spans="1:3">
      <c r="A217" s="54">
        <v>20138</v>
      </c>
      <c r="B217" s="114" t="s">
        <v>730</v>
      </c>
      <c r="C217" s="55">
        <f>SUM(C218:C231)</f>
        <v>1105</v>
      </c>
    </row>
    <row r="218" customHeight="1" spans="1:3">
      <c r="A218" s="54">
        <v>2013801</v>
      </c>
      <c r="B218" s="54" t="s">
        <v>585</v>
      </c>
      <c r="C218" s="55">
        <v>933</v>
      </c>
    </row>
    <row r="219" customHeight="1" spans="1:3">
      <c r="A219" s="54">
        <v>2013802</v>
      </c>
      <c r="B219" s="54" t="s">
        <v>587</v>
      </c>
      <c r="C219" s="55">
        <v>0</v>
      </c>
    </row>
    <row r="220" customHeight="1" spans="1:3">
      <c r="A220" s="54">
        <v>2013803</v>
      </c>
      <c r="B220" s="54" t="s">
        <v>590</v>
      </c>
      <c r="C220" s="55">
        <v>0</v>
      </c>
    </row>
    <row r="221" customHeight="1" spans="1:3">
      <c r="A221" s="54">
        <v>2013804</v>
      </c>
      <c r="B221" s="54" t="s">
        <v>738</v>
      </c>
      <c r="C221" s="55">
        <v>0</v>
      </c>
    </row>
    <row r="222" customHeight="1" spans="1:3">
      <c r="A222" s="54">
        <v>2013805</v>
      </c>
      <c r="B222" s="54" t="s">
        <v>740</v>
      </c>
      <c r="C222" s="55">
        <v>0</v>
      </c>
    </row>
    <row r="223" customHeight="1" spans="1:3">
      <c r="A223" s="54">
        <v>2013808</v>
      </c>
      <c r="B223" s="54" t="s">
        <v>580</v>
      </c>
      <c r="C223" s="55">
        <v>0</v>
      </c>
    </row>
    <row r="224" customHeight="1" spans="1:3">
      <c r="A224" s="54">
        <v>2013810</v>
      </c>
      <c r="B224" s="54" t="s">
        <v>745</v>
      </c>
      <c r="C224" s="55">
        <v>0</v>
      </c>
    </row>
    <row r="225" customHeight="1" spans="1:3">
      <c r="A225" s="54">
        <v>2013812</v>
      </c>
      <c r="B225" s="54" t="s">
        <v>747</v>
      </c>
      <c r="C225" s="55">
        <v>2</v>
      </c>
    </row>
    <row r="226" customHeight="1" spans="1:3">
      <c r="A226" s="54">
        <v>2013813</v>
      </c>
      <c r="B226" s="54" t="s">
        <v>749</v>
      </c>
      <c r="C226" s="55">
        <v>0</v>
      </c>
    </row>
    <row r="227" customHeight="1" spans="1:3">
      <c r="A227" s="54">
        <v>2013814</v>
      </c>
      <c r="B227" s="54" t="s">
        <v>751</v>
      </c>
      <c r="C227" s="55">
        <v>0</v>
      </c>
    </row>
    <row r="228" customHeight="1" spans="1:3">
      <c r="A228" s="54">
        <v>2013815</v>
      </c>
      <c r="B228" s="54" t="s">
        <v>754</v>
      </c>
      <c r="C228" s="55">
        <v>13</v>
      </c>
    </row>
    <row r="229" customHeight="1" spans="1:3">
      <c r="A229" s="54">
        <v>2013816</v>
      </c>
      <c r="B229" s="54" t="s">
        <v>757</v>
      </c>
      <c r="C229" s="55">
        <v>5</v>
      </c>
    </row>
    <row r="230" customHeight="1" spans="1:3">
      <c r="A230" s="54">
        <v>2013850</v>
      </c>
      <c r="B230" s="54" t="s">
        <v>586</v>
      </c>
      <c r="C230" s="55">
        <v>0</v>
      </c>
    </row>
    <row r="231" customHeight="1" spans="1:3">
      <c r="A231" s="54">
        <v>2013899</v>
      </c>
      <c r="B231" s="54" t="s">
        <v>761</v>
      </c>
      <c r="C231" s="55">
        <v>152</v>
      </c>
    </row>
    <row r="232" customHeight="1" spans="1:3">
      <c r="A232" s="54">
        <v>20199</v>
      </c>
      <c r="B232" s="114" t="s">
        <v>763</v>
      </c>
      <c r="C232" s="55">
        <f>SUM(C233:C234)</f>
        <v>159</v>
      </c>
    </row>
    <row r="233" customHeight="1" spans="1:3">
      <c r="A233" s="54">
        <v>2019901</v>
      </c>
      <c r="B233" s="54" t="s">
        <v>766</v>
      </c>
      <c r="C233" s="55">
        <v>139</v>
      </c>
    </row>
    <row r="234" customHeight="1" spans="1:3">
      <c r="A234" s="54">
        <v>2019999</v>
      </c>
      <c r="B234" s="54" t="s">
        <v>769</v>
      </c>
      <c r="C234" s="55">
        <v>20</v>
      </c>
    </row>
    <row r="235" customHeight="1" spans="1:3">
      <c r="A235" s="54">
        <v>202</v>
      </c>
      <c r="B235" s="114" t="s">
        <v>771</v>
      </c>
      <c r="C235" s="55">
        <f>SUM(C236,C243,C246,C249,C255,C260,C262,C267,C273)</f>
        <v>0</v>
      </c>
    </row>
    <row r="236" customHeight="1" spans="1:3">
      <c r="A236" s="54">
        <v>20201</v>
      </c>
      <c r="B236" s="114" t="s">
        <v>773</v>
      </c>
      <c r="C236" s="55">
        <f>SUM(C237:C242)</f>
        <v>0</v>
      </c>
    </row>
    <row r="237" customHeight="1" spans="1:3">
      <c r="A237" s="54">
        <v>2020101</v>
      </c>
      <c r="B237" s="54" t="s">
        <v>585</v>
      </c>
      <c r="C237" s="55">
        <v>0</v>
      </c>
    </row>
    <row r="238" customHeight="1" spans="1:3">
      <c r="A238" s="54">
        <v>2020102</v>
      </c>
      <c r="B238" s="54" t="s">
        <v>587</v>
      </c>
      <c r="C238" s="55">
        <v>0</v>
      </c>
    </row>
    <row r="239" customHeight="1" spans="1:3">
      <c r="A239" s="54">
        <v>2020103</v>
      </c>
      <c r="B239" s="54" t="s">
        <v>590</v>
      </c>
      <c r="C239" s="55">
        <v>0</v>
      </c>
    </row>
    <row r="240" customHeight="1" spans="1:3">
      <c r="A240" s="54">
        <v>2020104</v>
      </c>
      <c r="B240" s="54" t="s">
        <v>654</v>
      </c>
      <c r="C240" s="55">
        <v>0</v>
      </c>
    </row>
    <row r="241" customHeight="1" spans="1:3">
      <c r="A241" s="54">
        <v>2020150</v>
      </c>
      <c r="B241" s="54" t="s">
        <v>586</v>
      </c>
      <c r="C241" s="55">
        <v>0</v>
      </c>
    </row>
    <row r="242" customHeight="1" spans="1:3">
      <c r="A242" s="54">
        <v>2020199</v>
      </c>
      <c r="B242" s="54" t="s">
        <v>779</v>
      </c>
      <c r="C242" s="55">
        <v>0</v>
      </c>
    </row>
    <row r="243" customHeight="1" spans="1:3">
      <c r="A243" s="54">
        <v>20202</v>
      </c>
      <c r="B243" s="114" t="s">
        <v>782</v>
      </c>
      <c r="C243" s="55">
        <f>SUM(C244:C245)</f>
        <v>0</v>
      </c>
    </row>
    <row r="244" customHeight="1" spans="1:3">
      <c r="A244" s="54">
        <v>2020201</v>
      </c>
      <c r="B244" s="54" t="s">
        <v>785</v>
      </c>
      <c r="C244" s="55">
        <v>0</v>
      </c>
    </row>
    <row r="245" customHeight="1" spans="1:3">
      <c r="A245" s="54">
        <v>2020202</v>
      </c>
      <c r="B245" s="54" t="s">
        <v>787</v>
      </c>
      <c r="C245" s="55">
        <v>0</v>
      </c>
    </row>
    <row r="246" customHeight="1" spans="1:3">
      <c r="A246" s="54">
        <v>20203</v>
      </c>
      <c r="B246" s="114" t="s">
        <v>788</v>
      </c>
      <c r="C246" s="55">
        <f>SUM(C247:C248)</f>
        <v>0</v>
      </c>
    </row>
    <row r="247" customHeight="1" spans="1:3">
      <c r="A247" s="54">
        <v>2020304</v>
      </c>
      <c r="B247" s="54" t="s">
        <v>790</v>
      </c>
      <c r="C247" s="55">
        <v>0</v>
      </c>
    </row>
    <row r="248" customHeight="1" spans="1:3">
      <c r="A248" s="54">
        <v>2020306</v>
      </c>
      <c r="B248" s="54" t="s">
        <v>793</v>
      </c>
      <c r="C248" s="55">
        <v>0</v>
      </c>
    </row>
    <row r="249" customHeight="1" spans="1:3">
      <c r="A249" s="54">
        <v>20204</v>
      </c>
      <c r="B249" s="114" t="s">
        <v>795</v>
      </c>
      <c r="C249" s="55">
        <f>SUM(C250:C254)</f>
        <v>0</v>
      </c>
    </row>
    <row r="250" customHeight="1" spans="1:3">
      <c r="A250" s="54">
        <v>2020401</v>
      </c>
      <c r="B250" s="54" t="s">
        <v>796</v>
      </c>
      <c r="C250" s="55">
        <v>0</v>
      </c>
    </row>
    <row r="251" customHeight="1" spans="1:3">
      <c r="A251" s="54">
        <v>2020402</v>
      </c>
      <c r="B251" s="54" t="s">
        <v>798</v>
      </c>
      <c r="C251" s="55">
        <v>0</v>
      </c>
    </row>
    <row r="252" customHeight="1" spans="1:3">
      <c r="A252" s="54">
        <v>2020403</v>
      </c>
      <c r="B252" s="54" t="s">
        <v>801</v>
      </c>
      <c r="C252" s="55">
        <v>0</v>
      </c>
    </row>
    <row r="253" customHeight="1" spans="1:3">
      <c r="A253" s="54">
        <v>2020404</v>
      </c>
      <c r="B253" s="54" t="s">
        <v>802</v>
      </c>
      <c r="C253" s="55">
        <v>0</v>
      </c>
    </row>
    <row r="254" customHeight="1" spans="1:3">
      <c r="A254" s="54">
        <v>2020499</v>
      </c>
      <c r="B254" s="54" t="s">
        <v>685</v>
      </c>
      <c r="C254" s="55">
        <v>0</v>
      </c>
    </row>
    <row r="255" customHeight="1" spans="1:3">
      <c r="A255" s="54">
        <v>20205</v>
      </c>
      <c r="B255" s="114" t="s">
        <v>687</v>
      </c>
      <c r="C255" s="55">
        <f>SUM(C256:C259)</f>
        <v>0</v>
      </c>
    </row>
    <row r="256" customHeight="1" spans="1:3">
      <c r="A256" s="54">
        <v>2020503</v>
      </c>
      <c r="B256" s="54" t="s">
        <v>689</v>
      </c>
      <c r="C256" s="55">
        <v>0</v>
      </c>
    </row>
    <row r="257" customHeight="1" spans="1:3">
      <c r="A257" s="54">
        <v>2020504</v>
      </c>
      <c r="B257" s="54" t="s">
        <v>691</v>
      </c>
      <c r="C257" s="55">
        <v>0</v>
      </c>
    </row>
    <row r="258" customHeight="1" spans="1:3">
      <c r="A258" s="54">
        <v>2020505</v>
      </c>
      <c r="B258" s="54" t="s">
        <v>692</v>
      </c>
      <c r="C258" s="55">
        <v>0</v>
      </c>
    </row>
    <row r="259" customHeight="1" spans="1:3">
      <c r="A259" s="54">
        <v>2020599</v>
      </c>
      <c r="B259" s="54" t="s">
        <v>695</v>
      </c>
      <c r="C259" s="55">
        <v>0</v>
      </c>
    </row>
    <row r="260" customHeight="1" spans="1:3">
      <c r="A260" s="54">
        <v>20206</v>
      </c>
      <c r="B260" s="114" t="s">
        <v>698</v>
      </c>
      <c r="C260" s="55">
        <f>C261</f>
        <v>0</v>
      </c>
    </row>
    <row r="261" customHeight="1" spans="1:3">
      <c r="A261" s="54">
        <v>2020601</v>
      </c>
      <c r="B261" s="54" t="s">
        <v>699</v>
      </c>
      <c r="C261" s="55">
        <v>0</v>
      </c>
    </row>
    <row r="262" customHeight="1" spans="1:3">
      <c r="A262" s="54">
        <v>20207</v>
      </c>
      <c r="B262" s="114" t="s">
        <v>701</v>
      </c>
      <c r="C262" s="55">
        <f>SUM(C263:C266)</f>
        <v>0</v>
      </c>
    </row>
    <row r="263" customHeight="1" spans="1:3">
      <c r="A263" s="54">
        <v>2020701</v>
      </c>
      <c r="B263" s="54" t="s">
        <v>703</v>
      </c>
      <c r="C263" s="55">
        <v>0</v>
      </c>
    </row>
    <row r="264" customHeight="1" spans="1:3">
      <c r="A264" s="54">
        <v>2020702</v>
      </c>
      <c r="B264" s="54" t="s">
        <v>704</v>
      </c>
      <c r="C264" s="55">
        <v>0</v>
      </c>
    </row>
    <row r="265" customHeight="1" spans="1:3">
      <c r="A265" s="54">
        <v>2020703</v>
      </c>
      <c r="B265" s="54" t="s">
        <v>706</v>
      </c>
      <c r="C265" s="55">
        <v>0</v>
      </c>
    </row>
    <row r="266" customHeight="1" spans="1:3">
      <c r="A266" s="54">
        <v>2020799</v>
      </c>
      <c r="B266" s="54" t="s">
        <v>708</v>
      </c>
      <c r="C266" s="55">
        <v>0</v>
      </c>
    </row>
    <row r="267" customHeight="1" spans="1:3">
      <c r="A267" s="54">
        <v>20208</v>
      </c>
      <c r="B267" s="114" t="s">
        <v>710</v>
      </c>
      <c r="C267" s="55">
        <f>SUM(C268:C272)</f>
        <v>0</v>
      </c>
    </row>
    <row r="268" customHeight="1" spans="1:3">
      <c r="A268" s="54">
        <v>2020801</v>
      </c>
      <c r="B268" s="54" t="s">
        <v>585</v>
      </c>
      <c r="C268" s="55">
        <v>0</v>
      </c>
    </row>
    <row r="269" customHeight="1" spans="1:3">
      <c r="A269" s="54">
        <v>2020802</v>
      </c>
      <c r="B269" s="54" t="s">
        <v>587</v>
      </c>
      <c r="C269" s="55">
        <v>0</v>
      </c>
    </row>
    <row r="270" customHeight="1" spans="1:3">
      <c r="A270" s="54">
        <v>2020803</v>
      </c>
      <c r="B270" s="54" t="s">
        <v>590</v>
      </c>
      <c r="C270" s="55">
        <v>0</v>
      </c>
    </row>
    <row r="271" customHeight="1" spans="1:3">
      <c r="A271" s="54">
        <v>2020850</v>
      </c>
      <c r="B271" s="54" t="s">
        <v>586</v>
      </c>
      <c r="C271" s="55">
        <v>0</v>
      </c>
    </row>
    <row r="272" customHeight="1" spans="1:3">
      <c r="A272" s="54">
        <v>2020899</v>
      </c>
      <c r="B272" s="54" t="s">
        <v>717</v>
      </c>
      <c r="C272" s="55">
        <v>0</v>
      </c>
    </row>
    <row r="273" customHeight="1" spans="1:3">
      <c r="A273" s="54">
        <v>20299</v>
      </c>
      <c r="B273" s="114" t="s">
        <v>718</v>
      </c>
      <c r="C273" s="55">
        <f t="shared" ref="C273:C278" si="0">C274</f>
        <v>0</v>
      </c>
    </row>
    <row r="274" customHeight="1" spans="1:3">
      <c r="A274" s="54">
        <v>2029999</v>
      </c>
      <c r="B274" s="54" t="s">
        <v>719</v>
      </c>
      <c r="C274" s="55">
        <v>0</v>
      </c>
    </row>
    <row r="275" customHeight="1" spans="1:3">
      <c r="A275" s="54">
        <v>203</v>
      </c>
      <c r="B275" s="114" t="s">
        <v>720</v>
      </c>
      <c r="C275" s="55">
        <f>SUM(C276,C278,C280,C282,C292)</f>
        <v>267</v>
      </c>
    </row>
    <row r="276" customHeight="1" spans="1:3">
      <c r="A276" s="54">
        <v>20301</v>
      </c>
      <c r="B276" s="114" t="s">
        <v>723</v>
      </c>
      <c r="C276" s="55">
        <f t="shared" si="0"/>
        <v>0</v>
      </c>
    </row>
    <row r="277" customHeight="1" spans="1:3">
      <c r="A277" s="54">
        <v>2030101</v>
      </c>
      <c r="B277" s="54" t="s">
        <v>725</v>
      </c>
      <c r="C277" s="55">
        <v>0</v>
      </c>
    </row>
    <row r="278" customHeight="1" spans="1:3">
      <c r="A278" s="54">
        <v>20304</v>
      </c>
      <c r="B278" s="114" t="s">
        <v>728</v>
      </c>
      <c r="C278" s="55">
        <f t="shared" si="0"/>
        <v>0</v>
      </c>
    </row>
    <row r="279" customHeight="1" spans="1:3">
      <c r="A279" s="54">
        <v>2030401</v>
      </c>
      <c r="B279" s="54" t="s">
        <v>731</v>
      </c>
      <c r="C279" s="55">
        <v>0</v>
      </c>
    </row>
    <row r="280" customHeight="1" spans="1:3">
      <c r="A280" s="54">
        <v>20305</v>
      </c>
      <c r="B280" s="114" t="s">
        <v>733</v>
      </c>
      <c r="C280" s="55">
        <f>C281</f>
        <v>0</v>
      </c>
    </row>
    <row r="281" customHeight="1" spans="1:3">
      <c r="A281" s="54">
        <v>2030501</v>
      </c>
      <c r="B281" s="54" t="s">
        <v>735</v>
      </c>
      <c r="C281" s="55">
        <v>0</v>
      </c>
    </row>
    <row r="282" customHeight="1" spans="1:3">
      <c r="A282" s="54">
        <v>20306</v>
      </c>
      <c r="B282" s="114" t="s">
        <v>737</v>
      </c>
      <c r="C282" s="55">
        <f>SUM(C283:C291)</f>
        <v>267</v>
      </c>
    </row>
    <row r="283" customHeight="1" spans="1:3">
      <c r="A283" s="54">
        <v>2030601</v>
      </c>
      <c r="B283" s="54" t="s">
        <v>739</v>
      </c>
      <c r="C283" s="55">
        <v>18</v>
      </c>
    </row>
    <row r="284" customHeight="1" spans="1:3">
      <c r="A284" s="54">
        <v>2030602</v>
      </c>
      <c r="B284" s="54" t="s">
        <v>741</v>
      </c>
      <c r="C284" s="55">
        <v>0</v>
      </c>
    </row>
    <row r="285" customHeight="1" spans="1:3">
      <c r="A285" s="54">
        <v>2030603</v>
      </c>
      <c r="B285" s="54" t="s">
        <v>743</v>
      </c>
      <c r="C285" s="55">
        <v>0</v>
      </c>
    </row>
    <row r="286" customHeight="1" spans="1:3">
      <c r="A286" s="54">
        <v>2030604</v>
      </c>
      <c r="B286" s="54" t="s">
        <v>746</v>
      </c>
      <c r="C286" s="55">
        <v>0</v>
      </c>
    </row>
    <row r="287" customHeight="1" spans="1:3">
      <c r="A287" s="54">
        <v>2030605</v>
      </c>
      <c r="B287" s="54" t="s">
        <v>748</v>
      </c>
      <c r="C287" s="55">
        <v>0</v>
      </c>
    </row>
    <row r="288" customHeight="1" spans="1:3">
      <c r="A288" s="54">
        <v>2030606</v>
      </c>
      <c r="B288" s="54" t="s">
        <v>750</v>
      </c>
      <c r="C288" s="55">
        <v>0</v>
      </c>
    </row>
    <row r="289" customHeight="1" spans="1:3">
      <c r="A289" s="54">
        <v>2030607</v>
      </c>
      <c r="B289" s="54" t="s">
        <v>752</v>
      </c>
      <c r="C289" s="55">
        <v>35</v>
      </c>
    </row>
    <row r="290" customHeight="1" spans="1:3">
      <c r="A290" s="54">
        <v>2030608</v>
      </c>
      <c r="B290" s="54" t="s">
        <v>755</v>
      </c>
      <c r="C290" s="55">
        <v>0</v>
      </c>
    </row>
    <row r="291" customHeight="1" spans="1:3">
      <c r="A291" s="54">
        <v>2030699</v>
      </c>
      <c r="B291" s="54" t="s">
        <v>758</v>
      </c>
      <c r="C291" s="55">
        <v>214</v>
      </c>
    </row>
    <row r="292" customHeight="1" spans="1:3">
      <c r="A292" s="54">
        <v>20399</v>
      </c>
      <c r="B292" s="114" t="s">
        <v>760</v>
      </c>
      <c r="C292" s="55">
        <f>C293</f>
        <v>0</v>
      </c>
    </row>
    <row r="293" customHeight="1" spans="1:3">
      <c r="A293" s="54">
        <v>2039999</v>
      </c>
      <c r="B293" s="54" t="s">
        <v>762</v>
      </c>
      <c r="C293" s="55">
        <v>0</v>
      </c>
    </row>
    <row r="294" customHeight="1" spans="1:3">
      <c r="A294" s="54">
        <v>204</v>
      </c>
      <c r="B294" s="114" t="s">
        <v>764</v>
      </c>
      <c r="C294" s="55">
        <f>SUM(C295,C298,C309,C316,C324,C333,C347,C357,C367,C375,C381)</f>
        <v>5797</v>
      </c>
    </row>
    <row r="295" customHeight="1" spans="1:3">
      <c r="A295" s="54">
        <v>20401</v>
      </c>
      <c r="B295" s="114" t="s">
        <v>767</v>
      </c>
      <c r="C295" s="55">
        <f>SUM(C296:C297)</f>
        <v>73</v>
      </c>
    </row>
    <row r="296" customHeight="1" spans="1:3">
      <c r="A296" s="54">
        <v>2040101</v>
      </c>
      <c r="B296" s="54" t="s">
        <v>770</v>
      </c>
      <c r="C296" s="55">
        <v>73</v>
      </c>
    </row>
    <row r="297" customHeight="1" spans="1:3">
      <c r="A297" s="54">
        <v>2040199</v>
      </c>
      <c r="B297" s="54" t="s">
        <v>772</v>
      </c>
      <c r="C297" s="55">
        <v>0</v>
      </c>
    </row>
    <row r="298" customHeight="1" spans="1:3">
      <c r="A298" s="54">
        <v>20402</v>
      </c>
      <c r="B298" s="114" t="s">
        <v>774</v>
      </c>
      <c r="C298" s="55">
        <f>SUM(C299:C308)</f>
        <v>4692</v>
      </c>
    </row>
    <row r="299" customHeight="1" spans="1:3">
      <c r="A299" s="54">
        <v>2040201</v>
      </c>
      <c r="B299" s="54" t="s">
        <v>585</v>
      </c>
      <c r="C299" s="55">
        <v>3189</v>
      </c>
    </row>
    <row r="300" customHeight="1" spans="1:3">
      <c r="A300" s="54">
        <v>2040202</v>
      </c>
      <c r="B300" s="54" t="s">
        <v>587</v>
      </c>
      <c r="C300" s="55">
        <v>272</v>
      </c>
    </row>
    <row r="301" customHeight="1" spans="1:3">
      <c r="A301" s="54">
        <v>2040203</v>
      </c>
      <c r="B301" s="54" t="s">
        <v>590</v>
      </c>
      <c r="C301" s="55">
        <v>0</v>
      </c>
    </row>
    <row r="302" customHeight="1" spans="1:3">
      <c r="A302" s="54">
        <v>2040219</v>
      </c>
      <c r="B302" s="54" t="s">
        <v>580</v>
      </c>
      <c r="C302" s="55">
        <v>59</v>
      </c>
    </row>
    <row r="303" customHeight="1" spans="1:3">
      <c r="A303" s="54">
        <v>2040220</v>
      </c>
      <c r="B303" s="54" t="s">
        <v>778</v>
      </c>
      <c r="C303" s="55">
        <v>314</v>
      </c>
    </row>
    <row r="304" customHeight="1" spans="1:3">
      <c r="A304" s="54">
        <v>2040221</v>
      </c>
      <c r="B304" s="54" t="s">
        <v>780</v>
      </c>
      <c r="C304" s="55">
        <v>0</v>
      </c>
    </row>
    <row r="305" customHeight="1" spans="1:3">
      <c r="A305" s="54">
        <v>2040222</v>
      </c>
      <c r="B305" s="54" t="s">
        <v>783</v>
      </c>
      <c r="C305" s="55">
        <v>0</v>
      </c>
    </row>
    <row r="306" customHeight="1" spans="1:3">
      <c r="A306" s="54">
        <v>2040223</v>
      </c>
      <c r="B306" s="54" t="s">
        <v>786</v>
      </c>
      <c r="C306" s="55">
        <v>2</v>
      </c>
    </row>
    <row r="307" customHeight="1" spans="1:3">
      <c r="A307" s="54">
        <v>2040250</v>
      </c>
      <c r="B307" s="54" t="s">
        <v>586</v>
      </c>
      <c r="C307" s="55">
        <v>0</v>
      </c>
    </row>
    <row r="308" customHeight="1" spans="1:3">
      <c r="A308" s="54">
        <v>2040299</v>
      </c>
      <c r="B308" s="54" t="s">
        <v>789</v>
      </c>
      <c r="C308" s="55">
        <v>856</v>
      </c>
    </row>
    <row r="309" customHeight="1" spans="1:3">
      <c r="A309" s="54">
        <v>20403</v>
      </c>
      <c r="B309" s="114" t="s">
        <v>791</v>
      </c>
      <c r="C309" s="55">
        <f>SUM(C310:C315)</f>
        <v>4</v>
      </c>
    </row>
    <row r="310" customHeight="1" spans="1:3">
      <c r="A310" s="54">
        <v>2040301</v>
      </c>
      <c r="B310" s="54" t="s">
        <v>585</v>
      </c>
      <c r="C310" s="55">
        <v>0</v>
      </c>
    </row>
    <row r="311" customHeight="1" spans="1:3">
      <c r="A311" s="54">
        <v>2040302</v>
      </c>
      <c r="B311" s="54" t="s">
        <v>587</v>
      </c>
      <c r="C311" s="55">
        <v>0</v>
      </c>
    </row>
    <row r="312" customHeight="1" spans="1:3">
      <c r="A312" s="54">
        <v>2040303</v>
      </c>
      <c r="B312" s="54" t="s">
        <v>590</v>
      </c>
      <c r="C312" s="55">
        <v>0</v>
      </c>
    </row>
    <row r="313" customHeight="1" spans="1:3">
      <c r="A313" s="54">
        <v>2040304</v>
      </c>
      <c r="B313" s="54" t="s">
        <v>799</v>
      </c>
      <c r="C313" s="55">
        <v>0</v>
      </c>
    </row>
    <row r="314" customHeight="1" spans="1:3">
      <c r="A314" s="54">
        <v>2040350</v>
      </c>
      <c r="B314" s="54" t="s">
        <v>586</v>
      </c>
      <c r="C314" s="55">
        <v>0</v>
      </c>
    </row>
    <row r="315" customHeight="1" spans="1:3">
      <c r="A315" s="54">
        <v>2040399</v>
      </c>
      <c r="B315" s="54" t="s">
        <v>803</v>
      </c>
      <c r="C315" s="55">
        <v>4</v>
      </c>
    </row>
    <row r="316" customHeight="1" spans="1:3">
      <c r="A316" s="54">
        <v>20404</v>
      </c>
      <c r="B316" s="114" t="s">
        <v>686</v>
      </c>
      <c r="C316" s="55">
        <f>SUM(C317:C323)</f>
        <v>79</v>
      </c>
    </row>
    <row r="317" customHeight="1" spans="1:3">
      <c r="A317" s="54">
        <v>2040401</v>
      </c>
      <c r="B317" s="54" t="s">
        <v>585</v>
      </c>
      <c r="C317" s="55">
        <v>75</v>
      </c>
    </row>
    <row r="318" customHeight="1" spans="1:3">
      <c r="A318" s="54">
        <v>2040402</v>
      </c>
      <c r="B318" s="54" t="s">
        <v>587</v>
      </c>
      <c r="C318" s="55">
        <v>0</v>
      </c>
    </row>
    <row r="319" customHeight="1" spans="1:3">
      <c r="A319" s="54">
        <v>2040403</v>
      </c>
      <c r="B319" s="54" t="s">
        <v>590</v>
      </c>
      <c r="C319" s="55">
        <v>0</v>
      </c>
    </row>
    <row r="320" customHeight="1" spans="1:3">
      <c r="A320" s="54">
        <v>2040409</v>
      </c>
      <c r="B320" s="54" t="s">
        <v>693</v>
      </c>
      <c r="C320" s="55">
        <v>0</v>
      </c>
    </row>
    <row r="321" customHeight="1" spans="1:3">
      <c r="A321" s="54">
        <v>2040410</v>
      </c>
      <c r="B321" s="54" t="s">
        <v>696</v>
      </c>
      <c r="C321" s="55">
        <v>0</v>
      </c>
    </row>
    <row r="322" customHeight="1" spans="1:3">
      <c r="A322" s="54">
        <v>2040450</v>
      </c>
      <c r="B322" s="54" t="s">
        <v>586</v>
      </c>
      <c r="C322" s="55">
        <v>0</v>
      </c>
    </row>
    <row r="323" customHeight="1" spans="1:3">
      <c r="A323" s="54">
        <v>2040499</v>
      </c>
      <c r="B323" s="54" t="s">
        <v>700</v>
      </c>
      <c r="C323" s="55">
        <v>4</v>
      </c>
    </row>
    <row r="324" customHeight="1" spans="1:3">
      <c r="A324" s="54">
        <v>20405</v>
      </c>
      <c r="B324" s="114" t="s">
        <v>702</v>
      </c>
      <c r="C324" s="55">
        <f>SUM(C325:C332)</f>
        <v>144</v>
      </c>
    </row>
    <row r="325" customHeight="1" spans="1:3">
      <c r="A325" s="54">
        <v>2040501</v>
      </c>
      <c r="B325" s="54" t="s">
        <v>585</v>
      </c>
      <c r="C325" s="55">
        <v>127</v>
      </c>
    </row>
    <row r="326" customHeight="1" spans="1:3">
      <c r="A326" s="54">
        <v>2040502</v>
      </c>
      <c r="B326" s="54" t="s">
        <v>587</v>
      </c>
      <c r="C326" s="55">
        <v>0</v>
      </c>
    </row>
    <row r="327" customHeight="1" spans="1:3">
      <c r="A327" s="54">
        <v>2040503</v>
      </c>
      <c r="B327" s="54" t="s">
        <v>590</v>
      </c>
      <c r="C327" s="55">
        <v>0</v>
      </c>
    </row>
    <row r="328" customHeight="1" spans="1:3">
      <c r="A328" s="54">
        <v>2040504</v>
      </c>
      <c r="B328" s="54" t="s">
        <v>709</v>
      </c>
      <c r="C328" s="55">
        <v>0</v>
      </c>
    </row>
    <row r="329" customHeight="1" spans="1:3">
      <c r="A329" s="54">
        <v>2040505</v>
      </c>
      <c r="B329" s="54" t="s">
        <v>711</v>
      </c>
      <c r="C329" s="55">
        <v>0</v>
      </c>
    </row>
    <row r="330" customHeight="1" spans="1:3">
      <c r="A330" s="54">
        <v>2040506</v>
      </c>
      <c r="B330" s="54" t="s">
        <v>712</v>
      </c>
      <c r="C330" s="55">
        <v>0</v>
      </c>
    </row>
    <row r="331" customHeight="1" spans="1:3">
      <c r="A331" s="54">
        <v>2040550</v>
      </c>
      <c r="B331" s="54" t="s">
        <v>586</v>
      </c>
      <c r="C331" s="55">
        <v>0</v>
      </c>
    </row>
    <row r="332" customHeight="1" spans="1:3">
      <c r="A332" s="54">
        <v>2040599</v>
      </c>
      <c r="B332" s="54" t="s">
        <v>713</v>
      </c>
      <c r="C332" s="55">
        <v>17</v>
      </c>
    </row>
    <row r="333" customHeight="1" spans="1:3">
      <c r="A333" s="54">
        <v>20406</v>
      </c>
      <c r="B333" s="114" t="s">
        <v>715</v>
      </c>
      <c r="C333" s="55">
        <f>SUM(C334:C346)</f>
        <v>739</v>
      </c>
    </row>
    <row r="334" customHeight="1" spans="1:3">
      <c r="A334" s="54">
        <v>2040601</v>
      </c>
      <c r="B334" s="54" t="s">
        <v>585</v>
      </c>
      <c r="C334" s="55">
        <v>632</v>
      </c>
    </row>
    <row r="335" customHeight="1" spans="1:3">
      <c r="A335" s="54">
        <v>2040602</v>
      </c>
      <c r="B335" s="54" t="s">
        <v>587</v>
      </c>
      <c r="C335" s="55">
        <v>0</v>
      </c>
    </row>
    <row r="336" customHeight="1" spans="1:3">
      <c r="A336" s="54">
        <v>2040603</v>
      </c>
      <c r="B336" s="54" t="s">
        <v>590</v>
      </c>
      <c r="C336" s="55">
        <v>0</v>
      </c>
    </row>
    <row r="337" customHeight="1" spans="1:3">
      <c r="A337" s="54">
        <v>2040604</v>
      </c>
      <c r="B337" s="54" t="s">
        <v>721</v>
      </c>
      <c r="C337" s="55">
        <v>5</v>
      </c>
    </row>
    <row r="338" customHeight="1" spans="1:3">
      <c r="A338" s="54">
        <v>2040605</v>
      </c>
      <c r="B338" s="54" t="s">
        <v>724</v>
      </c>
      <c r="C338" s="55">
        <v>6</v>
      </c>
    </row>
    <row r="339" customHeight="1" spans="1:3">
      <c r="A339" s="54">
        <v>2040606</v>
      </c>
      <c r="B339" s="54" t="s">
        <v>726</v>
      </c>
      <c r="C339" s="55">
        <v>2</v>
      </c>
    </row>
    <row r="340" customHeight="1" spans="1:3">
      <c r="A340" s="54">
        <v>2040607</v>
      </c>
      <c r="B340" s="54" t="s">
        <v>729</v>
      </c>
      <c r="C340" s="55">
        <v>3</v>
      </c>
    </row>
    <row r="341" customHeight="1" spans="1:3">
      <c r="A341" s="54">
        <v>2040608</v>
      </c>
      <c r="B341" s="54" t="s">
        <v>732</v>
      </c>
      <c r="C341" s="55">
        <v>0</v>
      </c>
    </row>
    <row r="342" customHeight="1" spans="1:3">
      <c r="A342" s="54">
        <v>2040610</v>
      </c>
      <c r="B342" s="54" t="s">
        <v>734</v>
      </c>
      <c r="C342" s="55">
        <v>20</v>
      </c>
    </row>
    <row r="343" customHeight="1" spans="1:3">
      <c r="A343" s="54">
        <v>2040612</v>
      </c>
      <c r="B343" s="54" t="s">
        <v>736</v>
      </c>
      <c r="C343" s="55">
        <v>0</v>
      </c>
    </row>
    <row r="344" customHeight="1" spans="1:3">
      <c r="A344" s="54">
        <v>2040613</v>
      </c>
      <c r="B344" s="54" t="s">
        <v>580</v>
      </c>
      <c r="C344" s="55">
        <v>0</v>
      </c>
    </row>
    <row r="345" customHeight="1" spans="1:3">
      <c r="A345" s="54">
        <v>2040650</v>
      </c>
      <c r="B345" s="54" t="s">
        <v>586</v>
      </c>
      <c r="C345" s="55">
        <v>8</v>
      </c>
    </row>
    <row r="346" customHeight="1" spans="1:3">
      <c r="A346" s="54">
        <v>2040699</v>
      </c>
      <c r="B346" s="54" t="s">
        <v>742</v>
      </c>
      <c r="C346" s="55">
        <v>63</v>
      </c>
    </row>
    <row r="347" customHeight="1" spans="1:3">
      <c r="A347" s="54">
        <v>20407</v>
      </c>
      <c r="B347" s="114" t="s">
        <v>744</v>
      </c>
      <c r="C347" s="55">
        <f>SUM(C348:C356)</f>
        <v>0</v>
      </c>
    </row>
    <row r="348" customHeight="1" spans="1:3">
      <c r="A348" s="54">
        <v>2040701</v>
      </c>
      <c r="B348" s="54" t="s">
        <v>585</v>
      </c>
      <c r="C348" s="55">
        <v>0</v>
      </c>
    </row>
    <row r="349" customHeight="1" spans="1:3">
      <c r="A349" s="54">
        <v>2040702</v>
      </c>
      <c r="B349" s="54" t="s">
        <v>587</v>
      </c>
      <c r="C349" s="55">
        <v>0</v>
      </c>
    </row>
    <row r="350" customHeight="1" spans="1:3">
      <c r="A350" s="54">
        <v>2040703</v>
      </c>
      <c r="B350" s="54" t="s">
        <v>590</v>
      </c>
      <c r="C350" s="55">
        <v>0</v>
      </c>
    </row>
    <row r="351" customHeight="1" spans="1:3">
      <c r="A351" s="54">
        <v>2040704</v>
      </c>
      <c r="B351" s="54" t="s">
        <v>753</v>
      </c>
      <c r="C351" s="55">
        <v>0</v>
      </c>
    </row>
    <row r="352" customHeight="1" spans="1:3">
      <c r="A352" s="54">
        <v>2040705</v>
      </c>
      <c r="B352" s="54" t="s">
        <v>756</v>
      </c>
      <c r="C352" s="55">
        <v>0</v>
      </c>
    </row>
    <row r="353" customHeight="1" spans="1:3">
      <c r="A353" s="54">
        <v>2040706</v>
      </c>
      <c r="B353" s="54" t="s">
        <v>759</v>
      </c>
      <c r="C353" s="55">
        <v>0</v>
      </c>
    </row>
    <row r="354" customHeight="1" spans="1:3">
      <c r="A354" s="54">
        <v>2040707</v>
      </c>
      <c r="B354" s="54" t="s">
        <v>580</v>
      </c>
      <c r="C354" s="55">
        <v>0</v>
      </c>
    </row>
    <row r="355" customHeight="1" spans="1:3">
      <c r="A355" s="54">
        <v>2040750</v>
      </c>
      <c r="B355" s="54" t="s">
        <v>586</v>
      </c>
      <c r="C355" s="55">
        <v>0</v>
      </c>
    </row>
    <row r="356" customHeight="1" spans="1:3">
      <c r="A356" s="54">
        <v>2040799</v>
      </c>
      <c r="B356" s="54" t="s">
        <v>765</v>
      </c>
      <c r="C356" s="55">
        <v>0</v>
      </c>
    </row>
    <row r="357" customHeight="1" spans="1:3">
      <c r="A357" s="54">
        <v>20408</v>
      </c>
      <c r="B357" s="114" t="s">
        <v>768</v>
      </c>
      <c r="C357" s="55">
        <f>SUM(C358:C366)</f>
        <v>0</v>
      </c>
    </row>
    <row r="358" customHeight="1" spans="1:3">
      <c r="A358" s="54">
        <v>2040801</v>
      </c>
      <c r="B358" s="54" t="s">
        <v>585</v>
      </c>
      <c r="C358" s="55">
        <v>0</v>
      </c>
    </row>
    <row r="359" customHeight="1" spans="1:3">
      <c r="A359" s="54">
        <v>2040802</v>
      </c>
      <c r="B359" s="54" t="s">
        <v>587</v>
      </c>
      <c r="C359" s="55">
        <v>0</v>
      </c>
    </row>
    <row r="360" customHeight="1" spans="1:3">
      <c r="A360" s="54">
        <v>2040803</v>
      </c>
      <c r="B360" s="54" t="s">
        <v>590</v>
      </c>
      <c r="C360" s="55">
        <v>0</v>
      </c>
    </row>
    <row r="361" customHeight="1" spans="1:3">
      <c r="A361" s="54">
        <v>2040804</v>
      </c>
      <c r="B361" s="54" t="s">
        <v>775</v>
      </c>
      <c r="C361" s="55">
        <v>0</v>
      </c>
    </row>
    <row r="362" customHeight="1" spans="1:3">
      <c r="A362" s="54">
        <v>2040805</v>
      </c>
      <c r="B362" s="54" t="s">
        <v>776</v>
      </c>
      <c r="C362" s="55">
        <v>0</v>
      </c>
    </row>
    <row r="363" customHeight="1" spans="1:3">
      <c r="A363" s="54">
        <v>2040806</v>
      </c>
      <c r="B363" s="54" t="s">
        <v>777</v>
      </c>
      <c r="C363" s="55">
        <v>0</v>
      </c>
    </row>
    <row r="364" customHeight="1" spans="1:3">
      <c r="A364" s="54">
        <v>2040807</v>
      </c>
      <c r="B364" s="54" t="s">
        <v>580</v>
      </c>
      <c r="C364" s="55">
        <v>0</v>
      </c>
    </row>
    <row r="365" customHeight="1" spans="1:3">
      <c r="A365" s="54">
        <v>2040850</v>
      </c>
      <c r="B365" s="54" t="s">
        <v>586</v>
      </c>
      <c r="C365" s="55">
        <v>0</v>
      </c>
    </row>
    <row r="366" customHeight="1" spans="1:3">
      <c r="A366" s="54">
        <v>2040899</v>
      </c>
      <c r="B366" s="54" t="s">
        <v>781</v>
      </c>
      <c r="C366" s="55">
        <v>0</v>
      </c>
    </row>
    <row r="367" customHeight="1" spans="1:3">
      <c r="A367" s="54">
        <v>20409</v>
      </c>
      <c r="B367" s="114" t="s">
        <v>784</v>
      </c>
      <c r="C367" s="55">
        <f>SUM(C368:C374)</f>
        <v>0</v>
      </c>
    </row>
    <row r="368" customHeight="1" spans="1:3">
      <c r="A368" s="54">
        <v>2040901</v>
      </c>
      <c r="B368" s="54" t="s">
        <v>585</v>
      </c>
      <c r="C368" s="55">
        <v>0</v>
      </c>
    </row>
    <row r="369" customHeight="1" spans="1:3">
      <c r="A369" s="54">
        <v>2040902</v>
      </c>
      <c r="B369" s="54" t="s">
        <v>587</v>
      </c>
      <c r="C369" s="55">
        <v>0</v>
      </c>
    </row>
    <row r="370" customHeight="1" spans="1:3">
      <c r="A370" s="54">
        <v>2040903</v>
      </c>
      <c r="B370" s="54" t="s">
        <v>590</v>
      </c>
      <c r="C370" s="55">
        <v>0</v>
      </c>
    </row>
    <row r="371" customHeight="1" spans="1:3">
      <c r="A371" s="54">
        <v>2040904</v>
      </c>
      <c r="B371" s="54" t="s">
        <v>792</v>
      </c>
      <c r="C371" s="55">
        <v>0</v>
      </c>
    </row>
    <row r="372" customHeight="1" spans="1:3">
      <c r="A372" s="54">
        <v>2040905</v>
      </c>
      <c r="B372" s="54" t="s">
        <v>794</v>
      </c>
      <c r="C372" s="55">
        <v>0</v>
      </c>
    </row>
    <row r="373" customHeight="1" spans="1:3">
      <c r="A373" s="54">
        <v>2040950</v>
      </c>
      <c r="B373" s="54" t="s">
        <v>586</v>
      </c>
      <c r="C373" s="55">
        <v>0</v>
      </c>
    </row>
    <row r="374" customHeight="1" spans="1:3">
      <c r="A374" s="54">
        <v>2040999</v>
      </c>
      <c r="B374" s="54" t="s">
        <v>797</v>
      </c>
      <c r="C374" s="55">
        <v>0</v>
      </c>
    </row>
    <row r="375" customHeight="1" spans="1:3">
      <c r="A375" s="54">
        <v>20410</v>
      </c>
      <c r="B375" s="114" t="s">
        <v>800</v>
      </c>
      <c r="C375" s="55">
        <f>SUM(C376:C380)</f>
        <v>0</v>
      </c>
    </row>
    <row r="376" customHeight="1" spans="1:3">
      <c r="A376" s="54">
        <v>2041001</v>
      </c>
      <c r="B376" s="54" t="s">
        <v>585</v>
      </c>
      <c r="C376" s="55">
        <v>0</v>
      </c>
    </row>
    <row r="377" customHeight="1" spans="1:3">
      <c r="A377" s="54">
        <v>2041002</v>
      </c>
      <c r="B377" s="54" t="s">
        <v>587</v>
      </c>
      <c r="C377" s="55">
        <v>0</v>
      </c>
    </row>
    <row r="378" customHeight="1" spans="1:3">
      <c r="A378" s="54">
        <v>2041006</v>
      </c>
      <c r="B378" s="54" t="s">
        <v>580</v>
      </c>
      <c r="C378" s="55">
        <v>0</v>
      </c>
    </row>
    <row r="379" customHeight="1" spans="1:3">
      <c r="A379" s="54">
        <v>2041007</v>
      </c>
      <c r="B379" s="54" t="s">
        <v>805</v>
      </c>
      <c r="C379" s="55">
        <v>0</v>
      </c>
    </row>
    <row r="380" customHeight="1" spans="1:3">
      <c r="A380" s="54">
        <v>2041099</v>
      </c>
      <c r="B380" s="54" t="s">
        <v>808</v>
      </c>
      <c r="C380" s="55">
        <v>0</v>
      </c>
    </row>
    <row r="381" customHeight="1" spans="1:3">
      <c r="A381" s="54">
        <v>20499</v>
      </c>
      <c r="B381" s="114" t="s">
        <v>811</v>
      </c>
      <c r="C381" s="55">
        <f>SUM(C382:C383)</f>
        <v>66</v>
      </c>
    </row>
    <row r="382" customHeight="1" spans="1:3">
      <c r="A382" s="54">
        <v>2049902</v>
      </c>
      <c r="B382" s="54" t="s">
        <v>814</v>
      </c>
      <c r="C382" s="55">
        <v>0</v>
      </c>
    </row>
    <row r="383" customHeight="1" spans="1:3">
      <c r="A383" s="54">
        <v>2049999</v>
      </c>
      <c r="B383" s="54" t="s">
        <v>817</v>
      </c>
      <c r="C383" s="55">
        <v>66</v>
      </c>
    </row>
    <row r="384" customHeight="1" spans="1:3">
      <c r="A384" s="54">
        <v>205</v>
      </c>
      <c r="B384" s="114" t="s">
        <v>820</v>
      </c>
      <c r="C384" s="55">
        <f>SUM(C385,C390,C397,C403,C409,C413,C417,C421,C427,C434)</f>
        <v>54591</v>
      </c>
    </row>
    <row r="385" customHeight="1" spans="1:3">
      <c r="A385" s="54">
        <v>20501</v>
      </c>
      <c r="B385" s="114" t="s">
        <v>823</v>
      </c>
      <c r="C385" s="55">
        <f>SUM(C386:C389)</f>
        <v>716</v>
      </c>
    </row>
    <row r="386" customHeight="1" spans="1:3">
      <c r="A386" s="54">
        <v>2050101</v>
      </c>
      <c r="B386" s="54" t="s">
        <v>585</v>
      </c>
      <c r="C386" s="55">
        <v>706</v>
      </c>
    </row>
    <row r="387" customHeight="1" spans="1:3">
      <c r="A387" s="54">
        <v>2050102</v>
      </c>
      <c r="B387" s="54" t="s">
        <v>587</v>
      </c>
      <c r="C387" s="55">
        <v>0</v>
      </c>
    </row>
    <row r="388" customHeight="1" spans="1:3">
      <c r="A388" s="54">
        <v>2050103</v>
      </c>
      <c r="B388" s="54" t="s">
        <v>590</v>
      </c>
      <c r="C388" s="55">
        <v>0</v>
      </c>
    </row>
    <row r="389" customHeight="1" spans="1:3">
      <c r="A389" s="54">
        <v>2050199</v>
      </c>
      <c r="B389" s="54" t="s">
        <v>829</v>
      </c>
      <c r="C389" s="55">
        <v>10</v>
      </c>
    </row>
    <row r="390" customHeight="1" spans="1:3">
      <c r="A390" s="54">
        <v>20502</v>
      </c>
      <c r="B390" s="114" t="s">
        <v>832</v>
      </c>
      <c r="C390" s="55">
        <f>SUM(C391:C396)</f>
        <v>51775</v>
      </c>
    </row>
    <row r="391" customHeight="1" spans="1:3">
      <c r="A391" s="54">
        <v>2050201</v>
      </c>
      <c r="B391" s="54" t="s">
        <v>834</v>
      </c>
      <c r="C391" s="55">
        <v>1695</v>
      </c>
    </row>
    <row r="392" customHeight="1" spans="1:3">
      <c r="A392" s="54">
        <v>2050202</v>
      </c>
      <c r="B392" s="54" t="s">
        <v>837</v>
      </c>
      <c r="C392" s="55">
        <v>21291</v>
      </c>
    </row>
    <row r="393" customHeight="1" spans="1:3">
      <c r="A393" s="54">
        <v>2050203</v>
      </c>
      <c r="B393" s="54" t="s">
        <v>840</v>
      </c>
      <c r="C393" s="55">
        <v>6780</v>
      </c>
    </row>
    <row r="394" customHeight="1" spans="1:3">
      <c r="A394" s="54">
        <v>2050204</v>
      </c>
      <c r="B394" s="54" t="s">
        <v>843</v>
      </c>
      <c r="C394" s="55">
        <v>2056</v>
      </c>
    </row>
    <row r="395" customHeight="1" spans="1:3">
      <c r="A395" s="54">
        <v>2050205</v>
      </c>
      <c r="B395" s="54" t="s">
        <v>845</v>
      </c>
      <c r="C395" s="55">
        <v>100</v>
      </c>
    </row>
    <row r="396" customHeight="1" spans="1:3">
      <c r="A396" s="54">
        <v>2050299</v>
      </c>
      <c r="B396" s="54" t="s">
        <v>847</v>
      </c>
      <c r="C396" s="55">
        <v>19853</v>
      </c>
    </row>
    <row r="397" customHeight="1" spans="1:3">
      <c r="A397" s="54">
        <v>20503</v>
      </c>
      <c r="B397" s="114" t="s">
        <v>848</v>
      </c>
      <c r="C397" s="55">
        <f>SUM(C398:C402)</f>
        <v>1339</v>
      </c>
    </row>
    <row r="398" customHeight="1" spans="1:3">
      <c r="A398" s="54">
        <v>2050301</v>
      </c>
      <c r="B398" s="54" t="s">
        <v>851</v>
      </c>
      <c r="C398" s="55">
        <v>0</v>
      </c>
    </row>
    <row r="399" customHeight="1" spans="1:3">
      <c r="A399" s="54">
        <v>2050302</v>
      </c>
      <c r="B399" s="54" t="s">
        <v>854</v>
      </c>
      <c r="C399" s="55">
        <v>684</v>
      </c>
    </row>
    <row r="400" customHeight="1" spans="1:3">
      <c r="A400" s="54">
        <v>2050303</v>
      </c>
      <c r="B400" s="54" t="s">
        <v>857</v>
      </c>
      <c r="C400" s="55">
        <v>0</v>
      </c>
    </row>
    <row r="401" customHeight="1" spans="1:3">
      <c r="A401" s="54">
        <v>2050305</v>
      </c>
      <c r="B401" s="54" t="s">
        <v>860</v>
      </c>
      <c r="C401" s="55">
        <v>0</v>
      </c>
    </row>
    <row r="402" customHeight="1" spans="1:3">
      <c r="A402" s="54">
        <v>2050399</v>
      </c>
      <c r="B402" s="54" t="s">
        <v>862</v>
      </c>
      <c r="C402" s="55">
        <v>655</v>
      </c>
    </row>
    <row r="403" customHeight="1" spans="1:3">
      <c r="A403" s="54">
        <v>20504</v>
      </c>
      <c r="B403" s="114" t="s">
        <v>865</v>
      </c>
      <c r="C403" s="55">
        <f>SUM(C404:C408)</f>
        <v>0</v>
      </c>
    </row>
    <row r="404" customHeight="1" spans="1:3">
      <c r="A404" s="54">
        <v>2050401</v>
      </c>
      <c r="B404" s="54" t="s">
        <v>868</v>
      </c>
      <c r="C404" s="55">
        <v>0</v>
      </c>
    </row>
    <row r="405" customHeight="1" spans="1:3">
      <c r="A405" s="54">
        <v>2050402</v>
      </c>
      <c r="B405" s="54" t="s">
        <v>871</v>
      </c>
      <c r="C405" s="55">
        <v>0</v>
      </c>
    </row>
    <row r="406" customHeight="1" spans="1:3">
      <c r="A406" s="54">
        <v>2050403</v>
      </c>
      <c r="B406" s="54" t="s">
        <v>873</v>
      </c>
      <c r="C406" s="55">
        <v>0</v>
      </c>
    </row>
    <row r="407" customHeight="1" spans="1:3">
      <c r="A407" s="54">
        <v>2050404</v>
      </c>
      <c r="B407" s="54" t="s">
        <v>875</v>
      </c>
      <c r="C407" s="55">
        <v>0</v>
      </c>
    </row>
    <row r="408" customHeight="1" spans="1:3">
      <c r="A408" s="54">
        <v>2050499</v>
      </c>
      <c r="B408" s="54" t="s">
        <v>877</v>
      </c>
      <c r="C408" s="55">
        <v>0</v>
      </c>
    </row>
    <row r="409" customHeight="1" spans="1:3">
      <c r="A409" s="54">
        <v>20505</v>
      </c>
      <c r="B409" s="114" t="s">
        <v>880</v>
      </c>
      <c r="C409" s="55">
        <f>SUM(C410:C412)</f>
        <v>0</v>
      </c>
    </row>
    <row r="410" customHeight="1" spans="1:3">
      <c r="A410" s="54">
        <v>2050501</v>
      </c>
      <c r="B410" s="54" t="s">
        <v>883</v>
      </c>
      <c r="C410" s="55">
        <v>0</v>
      </c>
    </row>
    <row r="411" customHeight="1" spans="1:3">
      <c r="A411" s="54">
        <v>2050502</v>
      </c>
      <c r="B411" s="54" t="s">
        <v>886</v>
      </c>
      <c r="C411" s="55">
        <v>0</v>
      </c>
    </row>
    <row r="412" customHeight="1" spans="1:3">
      <c r="A412" s="54">
        <v>2050599</v>
      </c>
      <c r="B412" s="54" t="s">
        <v>888</v>
      </c>
      <c r="C412" s="55">
        <v>0</v>
      </c>
    </row>
    <row r="413" customHeight="1" spans="1:3">
      <c r="A413" s="54">
        <v>20506</v>
      </c>
      <c r="B413" s="114" t="s">
        <v>891</v>
      </c>
      <c r="C413" s="55">
        <f>SUM(C414:C416)</f>
        <v>0</v>
      </c>
    </row>
    <row r="414" customHeight="1" spans="1:3">
      <c r="A414" s="54">
        <v>2050601</v>
      </c>
      <c r="B414" s="54" t="s">
        <v>894</v>
      </c>
      <c r="C414" s="55">
        <v>0</v>
      </c>
    </row>
    <row r="415" customHeight="1" spans="1:3">
      <c r="A415" s="54">
        <v>2050602</v>
      </c>
      <c r="B415" s="54" t="s">
        <v>896</v>
      </c>
      <c r="C415" s="55">
        <v>0</v>
      </c>
    </row>
    <row r="416" customHeight="1" spans="1:3">
      <c r="A416" s="54">
        <v>2050699</v>
      </c>
      <c r="B416" s="54" t="s">
        <v>898</v>
      </c>
      <c r="C416" s="55">
        <v>0</v>
      </c>
    </row>
    <row r="417" customHeight="1" spans="1:3">
      <c r="A417" s="54">
        <v>20507</v>
      </c>
      <c r="B417" s="114" t="s">
        <v>900</v>
      </c>
      <c r="C417" s="55">
        <f>SUM(C418:C420)</f>
        <v>102</v>
      </c>
    </row>
    <row r="418" customHeight="1" spans="1:3">
      <c r="A418" s="54">
        <v>2050701</v>
      </c>
      <c r="B418" s="54" t="s">
        <v>903</v>
      </c>
      <c r="C418" s="55">
        <v>102</v>
      </c>
    </row>
    <row r="419" customHeight="1" spans="1:3">
      <c r="A419" s="54">
        <v>2050702</v>
      </c>
      <c r="B419" s="54" t="s">
        <v>906</v>
      </c>
      <c r="C419" s="55">
        <v>0</v>
      </c>
    </row>
    <row r="420" customHeight="1" spans="1:3">
      <c r="A420" s="54">
        <v>2050799</v>
      </c>
      <c r="B420" s="54" t="s">
        <v>909</v>
      </c>
      <c r="C420" s="55">
        <v>0</v>
      </c>
    </row>
    <row r="421" customHeight="1" spans="1:3">
      <c r="A421" s="54">
        <v>20508</v>
      </c>
      <c r="B421" s="114" t="s">
        <v>912</v>
      </c>
      <c r="C421" s="55">
        <f>SUM(C422:C426)</f>
        <v>419</v>
      </c>
    </row>
    <row r="422" customHeight="1" spans="1:3">
      <c r="A422" s="54">
        <v>2050801</v>
      </c>
      <c r="B422" s="54" t="s">
        <v>915</v>
      </c>
      <c r="C422" s="55">
        <v>212</v>
      </c>
    </row>
    <row r="423" customHeight="1" spans="1:3">
      <c r="A423" s="54">
        <v>2050802</v>
      </c>
      <c r="B423" s="54" t="s">
        <v>918</v>
      </c>
      <c r="C423" s="55">
        <v>188</v>
      </c>
    </row>
    <row r="424" customHeight="1" spans="1:3">
      <c r="A424" s="54">
        <v>2050803</v>
      </c>
      <c r="B424" s="54" t="s">
        <v>921</v>
      </c>
      <c r="C424" s="55">
        <v>19</v>
      </c>
    </row>
    <row r="425" customHeight="1" spans="1:3">
      <c r="A425" s="54">
        <v>2050804</v>
      </c>
      <c r="B425" s="54" t="s">
        <v>924</v>
      </c>
      <c r="C425" s="55">
        <v>0</v>
      </c>
    </row>
    <row r="426" customHeight="1" spans="1:3">
      <c r="A426" s="54">
        <v>2050899</v>
      </c>
      <c r="B426" s="54" t="s">
        <v>927</v>
      </c>
      <c r="C426" s="55">
        <v>0</v>
      </c>
    </row>
    <row r="427" customHeight="1" spans="1:3">
      <c r="A427" s="54">
        <v>20509</v>
      </c>
      <c r="B427" s="114" t="s">
        <v>930</v>
      </c>
      <c r="C427" s="55">
        <f>SUM(C428:C433)</f>
        <v>0</v>
      </c>
    </row>
    <row r="428" customHeight="1" spans="1:3">
      <c r="A428" s="54">
        <v>2050901</v>
      </c>
      <c r="B428" s="54" t="s">
        <v>932</v>
      </c>
      <c r="C428" s="55">
        <v>0</v>
      </c>
    </row>
    <row r="429" customHeight="1" spans="1:3">
      <c r="A429" s="54">
        <v>2050902</v>
      </c>
      <c r="B429" s="54" t="s">
        <v>934</v>
      </c>
      <c r="C429" s="55">
        <v>0</v>
      </c>
    </row>
    <row r="430" customHeight="1" spans="1:3">
      <c r="A430" s="54">
        <v>2050903</v>
      </c>
      <c r="B430" s="54" t="s">
        <v>936</v>
      </c>
      <c r="C430" s="55">
        <v>0</v>
      </c>
    </row>
    <row r="431" customHeight="1" spans="1:3">
      <c r="A431" s="54">
        <v>2050904</v>
      </c>
      <c r="B431" s="54" t="s">
        <v>939</v>
      </c>
      <c r="C431" s="55">
        <v>0</v>
      </c>
    </row>
    <row r="432" customHeight="1" spans="1:3">
      <c r="A432" s="54">
        <v>2050905</v>
      </c>
      <c r="B432" s="54" t="s">
        <v>942</v>
      </c>
      <c r="C432" s="55">
        <v>0</v>
      </c>
    </row>
    <row r="433" customHeight="1" spans="1:3">
      <c r="A433" s="54">
        <v>2050999</v>
      </c>
      <c r="B433" s="54" t="s">
        <v>944</v>
      </c>
      <c r="C433" s="55">
        <v>0</v>
      </c>
    </row>
    <row r="434" customHeight="1" spans="1:3">
      <c r="A434" s="54">
        <v>20599</v>
      </c>
      <c r="B434" s="114" t="s">
        <v>946</v>
      </c>
      <c r="C434" s="55">
        <f>C435</f>
        <v>240</v>
      </c>
    </row>
    <row r="435" customHeight="1" spans="1:3">
      <c r="A435" s="54">
        <v>2059999</v>
      </c>
      <c r="B435" s="54" t="s">
        <v>947</v>
      </c>
      <c r="C435" s="55">
        <v>240</v>
      </c>
    </row>
    <row r="436" customHeight="1" spans="1:3">
      <c r="A436" s="54">
        <v>206</v>
      </c>
      <c r="B436" s="114" t="s">
        <v>950</v>
      </c>
      <c r="C436" s="55">
        <f>SUM(C437,C442,C451,C457,C462,C467,C472,C479,C483,C487)</f>
        <v>4732</v>
      </c>
    </row>
    <row r="437" customHeight="1" spans="1:3">
      <c r="A437" s="54">
        <v>20601</v>
      </c>
      <c r="B437" s="114" t="s">
        <v>953</v>
      </c>
      <c r="C437" s="55">
        <f>SUM(C438:C441)</f>
        <v>30</v>
      </c>
    </row>
    <row r="438" customHeight="1" spans="1:3">
      <c r="A438" s="54">
        <v>2060101</v>
      </c>
      <c r="B438" s="54" t="s">
        <v>585</v>
      </c>
      <c r="C438" s="55">
        <v>20</v>
      </c>
    </row>
    <row r="439" customHeight="1" spans="1:3">
      <c r="A439" s="54">
        <v>2060102</v>
      </c>
      <c r="B439" s="54" t="s">
        <v>587</v>
      </c>
      <c r="C439" s="55">
        <v>0</v>
      </c>
    </row>
    <row r="440" customHeight="1" spans="1:3">
      <c r="A440" s="54">
        <v>2060103</v>
      </c>
      <c r="B440" s="54" t="s">
        <v>590</v>
      </c>
      <c r="C440" s="55">
        <v>0</v>
      </c>
    </row>
    <row r="441" customHeight="1" spans="1:3">
      <c r="A441" s="54">
        <v>2060199</v>
      </c>
      <c r="B441" s="54" t="s">
        <v>806</v>
      </c>
      <c r="C441" s="55">
        <v>10</v>
      </c>
    </row>
    <row r="442" customHeight="1" spans="1:3">
      <c r="A442" s="54">
        <v>20602</v>
      </c>
      <c r="B442" s="114" t="s">
        <v>809</v>
      </c>
      <c r="C442" s="55">
        <f>SUM(C443:C450)</f>
        <v>0</v>
      </c>
    </row>
    <row r="443" customHeight="1" spans="1:3">
      <c r="A443" s="54">
        <v>2060201</v>
      </c>
      <c r="B443" s="54" t="s">
        <v>812</v>
      </c>
      <c r="C443" s="55">
        <v>0</v>
      </c>
    </row>
    <row r="444" customHeight="1" spans="1:3">
      <c r="A444" s="54">
        <v>2060203</v>
      </c>
      <c r="B444" s="54" t="s">
        <v>815</v>
      </c>
      <c r="C444" s="55">
        <v>0</v>
      </c>
    </row>
    <row r="445" customHeight="1" spans="1:3">
      <c r="A445" s="54">
        <v>2060204</v>
      </c>
      <c r="B445" s="54" t="s">
        <v>818</v>
      </c>
      <c r="C445" s="55">
        <v>0</v>
      </c>
    </row>
    <row r="446" customHeight="1" spans="1:3">
      <c r="A446" s="54">
        <v>2060205</v>
      </c>
      <c r="B446" s="54" t="s">
        <v>821</v>
      </c>
      <c r="C446" s="55">
        <v>0</v>
      </c>
    </row>
    <row r="447" customHeight="1" spans="1:3">
      <c r="A447" s="54">
        <v>2060206</v>
      </c>
      <c r="B447" s="54" t="s">
        <v>824</v>
      </c>
      <c r="C447" s="55">
        <v>0</v>
      </c>
    </row>
    <row r="448" customHeight="1" spans="1:3">
      <c r="A448" s="54">
        <v>2060207</v>
      </c>
      <c r="B448" s="54" t="s">
        <v>826</v>
      </c>
      <c r="C448" s="55">
        <v>0</v>
      </c>
    </row>
    <row r="449" customHeight="1" spans="1:3">
      <c r="A449" s="54">
        <v>2060208</v>
      </c>
      <c r="B449" s="54" t="s">
        <v>827</v>
      </c>
      <c r="C449" s="55">
        <v>0</v>
      </c>
    </row>
    <row r="450" customHeight="1" spans="1:3">
      <c r="A450" s="54">
        <v>2060299</v>
      </c>
      <c r="B450" s="54" t="s">
        <v>828</v>
      </c>
      <c r="C450" s="55">
        <v>0</v>
      </c>
    </row>
    <row r="451" customHeight="1" spans="1:3">
      <c r="A451" s="54">
        <v>20603</v>
      </c>
      <c r="B451" s="114" t="s">
        <v>830</v>
      </c>
      <c r="C451" s="55">
        <f>SUM(C452:C456)</f>
        <v>0</v>
      </c>
    </row>
    <row r="452" customHeight="1" spans="1:3">
      <c r="A452" s="54">
        <v>2060301</v>
      </c>
      <c r="B452" s="54" t="s">
        <v>812</v>
      </c>
      <c r="C452" s="55">
        <v>0</v>
      </c>
    </row>
    <row r="453" customHeight="1" spans="1:3">
      <c r="A453" s="54">
        <v>2060302</v>
      </c>
      <c r="B453" s="54" t="s">
        <v>835</v>
      </c>
      <c r="C453" s="55">
        <v>0</v>
      </c>
    </row>
    <row r="454" customHeight="1" spans="1:3">
      <c r="A454" s="54">
        <v>2060303</v>
      </c>
      <c r="B454" s="54" t="s">
        <v>838</v>
      </c>
      <c r="C454" s="55">
        <v>0</v>
      </c>
    </row>
    <row r="455" customHeight="1" spans="1:3">
      <c r="A455" s="54">
        <v>2060304</v>
      </c>
      <c r="B455" s="54" t="s">
        <v>841</v>
      </c>
      <c r="C455" s="55">
        <v>0</v>
      </c>
    </row>
    <row r="456" customHeight="1" spans="1:3">
      <c r="A456" s="54">
        <v>2060399</v>
      </c>
      <c r="B456" s="54" t="s">
        <v>844</v>
      </c>
      <c r="C456" s="55">
        <v>0</v>
      </c>
    </row>
    <row r="457" customHeight="1" spans="1:3">
      <c r="A457" s="54">
        <v>20604</v>
      </c>
      <c r="B457" s="114" t="s">
        <v>846</v>
      </c>
      <c r="C457" s="55">
        <f>SUM(C458:C461)</f>
        <v>0</v>
      </c>
    </row>
    <row r="458" customHeight="1" spans="1:3">
      <c r="A458" s="54">
        <v>2060401</v>
      </c>
      <c r="B458" s="54" t="s">
        <v>812</v>
      </c>
      <c r="C458" s="55">
        <v>0</v>
      </c>
    </row>
    <row r="459" customHeight="1" spans="1:3">
      <c r="A459" s="54">
        <v>2060404</v>
      </c>
      <c r="B459" s="54" t="s">
        <v>849</v>
      </c>
      <c r="C459" s="55">
        <v>0</v>
      </c>
    </row>
    <row r="460" customHeight="1" spans="1:3">
      <c r="A460" s="54">
        <v>2060405</v>
      </c>
      <c r="B460" s="54" t="s">
        <v>852</v>
      </c>
      <c r="C460" s="55">
        <v>0</v>
      </c>
    </row>
    <row r="461" customHeight="1" spans="1:3">
      <c r="A461" s="54">
        <v>2060499</v>
      </c>
      <c r="B461" s="54" t="s">
        <v>855</v>
      </c>
      <c r="C461" s="55">
        <v>0</v>
      </c>
    </row>
    <row r="462" customHeight="1" spans="1:3">
      <c r="A462" s="54">
        <v>20605</v>
      </c>
      <c r="B462" s="114" t="s">
        <v>858</v>
      </c>
      <c r="C462" s="55">
        <f>SUM(C463:C466)</f>
        <v>0</v>
      </c>
    </row>
    <row r="463" customHeight="1" spans="1:3">
      <c r="A463" s="54">
        <v>2060501</v>
      </c>
      <c r="B463" s="54" t="s">
        <v>812</v>
      </c>
      <c r="C463" s="55">
        <v>0</v>
      </c>
    </row>
    <row r="464" customHeight="1" spans="1:3">
      <c r="A464" s="54">
        <v>2060502</v>
      </c>
      <c r="B464" s="54" t="s">
        <v>863</v>
      </c>
      <c r="C464" s="55">
        <v>0</v>
      </c>
    </row>
    <row r="465" customHeight="1" spans="1:3">
      <c r="A465" s="54">
        <v>2060503</v>
      </c>
      <c r="B465" s="54" t="s">
        <v>866</v>
      </c>
      <c r="C465" s="55">
        <v>0</v>
      </c>
    </row>
    <row r="466" customHeight="1" spans="1:3">
      <c r="A466" s="54">
        <v>2060599</v>
      </c>
      <c r="B466" s="54" t="s">
        <v>869</v>
      </c>
      <c r="C466" s="55">
        <v>0</v>
      </c>
    </row>
    <row r="467" customHeight="1" spans="1:3">
      <c r="A467" s="54">
        <v>20606</v>
      </c>
      <c r="B467" s="114" t="s">
        <v>872</v>
      </c>
      <c r="C467" s="55">
        <f>SUM(C468:C471)</f>
        <v>0</v>
      </c>
    </row>
    <row r="468" customHeight="1" spans="1:3">
      <c r="A468" s="54">
        <v>2060601</v>
      </c>
      <c r="B468" s="54" t="s">
        <v>874</v>
      </c>
      <c r="C468" s="55">
        <v>0</v>
      </c>
    </row>
    <row r="469" customHeight="1" spans="1:3">
      <c r="A469" s="54">
        <v>2060602</v>
      </c>
      <c r="B469" s="54" t="s">
        <v>876</v>
      </c>
      <c r="C469" s="55">
        <v>0</v>
      </c>
    </row>
    <row r="470" customHeight="1" spans="1:3">
      <c r="A470" s="54">
        <v>2060603</v>
      </c>
      <c r="B470" s="54" t="s">
        <v>878</v>
      </c>
      <c r="C470" s="55">
        <v>0</v>
      </c>
    </row>
    <row r="471" customHeight="1" spans="1:3">
      <c r="A471" s="54">
        <v>2060699</v>
      </c>
      <c r="B471" s="54" t="s">
        <v>881</v>
      </c>
      <c r="C471" s="55">
        <v>0</v>
      </c>
    </row>
    <row r="472" customHeight="1" spans="1:3">
      <c r="A472" s="54">
        <v>20607</v>
      </c>
      <c r="B472" s="114" t="s">
        <v>884</v>
      </c>
      <c r="C472" s="55">
        <f>SUM(C473:C478)</f>
        <v>25</v>
      </c>
    </row>
    <row r="473" customHeight="1" spans="1:3">
      <c r="A473" s="54">
        <v>2060701</v>
      </c>
      <c r="B473" s="54" t="s">
        <v>812</v>
      </c>
      <c r="C473" s="55">
        <v>25</v>
      </c>
    </row>
    <row r="474" customHeight="1" spans="1:3">
      <c r="A474" s="54">
        <v>2060702</v>
      </c>
      <c r="B474" s="54" t="s">
        <v>889</v>
      </c>
      <c r="C474" s="55">
        <v>0</v>
      </c>
    </row>
    <row r="475" customHeight="1" spans="1:3">
      <c r="A475" s="54">
        <v>2060703</v>
      </c>
      <c r="B475" s="54" t="s">
        <v>892</v>
      </c>
      <c r="C475" s="55">
        <v>0</v>
      </c>
    </row>
    <row r="476" customHeight="1" spans="1:3">
      <c r="A476" s="54">
        <v>2060704</v>
      </c>
      <c r="B476" s="54" t="s">
        <v>895</v>
      </c>
      <c r="C476" s="55">
        <v>0</v>
      </c>
    </row>
    <row r="477" customHeight="1" spans="1:3">
      <c r="A477" s="54">
        <v>2060705</v>
      </c>
      <c r="B477" s="54" t="s">
        <v>897</v>
      </c>
      <c r="C477" s="55">
        <v>0</v>
      </c>
    </row>
    <row r="478" customHeight="1" spans="1:3">
      <c r="A478" s="54">
        <v>2060799</v>
      </c>
      <c r="B478" s="54" t="s">
        <v>899</v>
      </c>
      <c r="C478" s="55">
        <v>0</v>
      </c>
    </row>
    <row r="479" customHeight="1" spans="1:3">
      <c r="A479" s="54">
        <v>20608</v>
      </c>
      <c r="B479" s="114" t="s">
        <v>901</v>
      </c>
      <c r="C479" s="55">
        <f>SUM(C480:C482)</f>
        <v>0</v>
      </c>
    </row>
    <row r="480" customHeight="1" spans="1:3">
      <c r="A480" s="54">
        <v>2060801</v>
      </c>
      <c r="B480" s="54" t="s">
        <v>904</v>
      </c>
      <c r="C480" s="55">
        <v>0</v>
      </c>
    </row>
    <row r="481" customHeight="1" spans="1:3">
      <c r="A481" s="54">
        <v>2060802</v>
      </c>
      <c r="B481" s="54" t="s">
        <v>907</v>
      </c>
      <c r="C481" s="55">
        <v>0</v>
      </c>
    </row>
    <row r="482" customHeight="1" spans="1:3">
      <c r="A482" s="54">
        <v>2060899</v>
      </c>
      <c r="B482" s="54" t="s">
        <v>910</v>
      </c>
      <c r="C482" s="55">
        <v>0</v>
      </c>
    </row>
    <row r="483" customHeight="1" spans="1:3">
      <c r="A483" s="54">
        <v>20609</v>
      </c>
      <c r="B483" s="114" t="s">
        <v>913</v>
      </c>
      <c r="C483" s="55">
        <f>SUM(C484:C486)</f>
        <v>0</v>
      </c>
    </row>
    <row r="484" customHeight="1" spans="1:3">
      <c r="A484" s="54">
        <v>2060901</v>
      </c>
      <c r="B484" s="54" t="s">
        <v>916</v>
      </c>
      <c r="C484" s="55">
        <v>0</v>
      </c>
    </row>
    <row r="485" customHeight="1" spans="1:3">
      <c r="A485" s="54">
        <v>2060902</v>
      </c>
      <c r="B485" s="54" t="s">
        <v>919</v>
      </c>
      <c r="C485" s="55">
        <v>0</v>
      </c>
    </row>
    <row r="486" customHeight="1" spans="1:3">
      <c r="A486" s="54">
        <v>2060999</v>
      </c>
      <c r="B486" s="54" t="s">
        <v>922</v>
      </c>
      <c r="C486" s="55">
        <v>0</v>
      </c>
    </row>
    <row r="487" customHeight="1" spans="1:3">
      <c r="A487" s="54">
        <v>20699</v>
      </c>
      <c r="B487" s="114" t="s">
        <v>925</v>
      </c>
      <c r="C487" s="55">
        <f>SUM(C488:C491)</f>
        <v>4677</v>
      </c>
    </row>
    <row r="488" customHeight="1" spans="1:3">
      <c r="A488" s="54">
        <v>2069901</v>
      </c>
      <c r="B488" s="54" t="s">
        <v>928</v>
      </c>
      <c r="C488" s="55">
        <v>0</v>
      </c>
    </row>
    <row r="489" customHeight="1" spans="1:3">
      <c r="A489" s="54">
        <v>2069902</v>
      </c>
      <c r="B489" s="54" t="s">
        <v>931</v>
      </c>
      <c r="C489" s="55">
        <v>0</v>
      </c>
    </row>
    <row r="490" customHeight="1" spans="1:3">
      <c r="A490" s="54">
        <v>2069903</v>
      </c>
      <c r="B490" s="54" t="s">
        <v>933</v>
      </c>
      <c r="C490" s="55">
        <v>0</v>
      </c>
    </row>
    <row r="491" customHeight="1" spans="1:3">
      <c r="A491" s="54">
        <v>2069999</v>
      </c>
      <c r="B491" s="54" t="s">
        <v>935</v>
      </c>
      <c r="C491" s="55">
        <v>4677</v>
      </c>
    </row>
    <row r="492" customHeight="1" spans="1:3">
      <c r="A492" s="54">
        <v>207</v>
      </c>
      <c r="B492" s="114" t="s">
        <v>937</v>
      </c>
      <c r="C492" s="55">
        <f>SUM(C493,C509,C517,C528,C537,C545)</f>
        <v>2028</v>
      </c>
    </row>
    <row r="493" customHeight="1" spans="1:3">
      <c r="A493" s="54">
        <v>20701</v>
      </c>
      <c r="B493" s="114" t="s">
        <v>940</v>
      </c>
      <c r="C493" s="55">
        <f>SUM(C494:C508)</f>
        <v>830</v>
      </c>
    </row>
    <row r="494" customHeight="1" spans="1:3">
      <c r="A494" s="54">
        <v>2070101</v>
      </c>
      <c r="B494" s="54" t="s">
        <v>585</v>
      </c>
      <c r="C494" s="55">
        <v>666</v>
      </c>
    </row>
    <row r="495" customHeight="1" spans="1:3">
      <c r="A495" s="54">
        <v>2070102</v>
      </c>
      <c r="B495" s="54" t="s">
        <v>587</v>
      </c>
      <c r="C495" s="55">
        <v>7</v>
      </c>
    </row>
    <row r="496" customHeight="1" spans="1:3">
      <c r="A496" s="54">
        <v>2070103</v>
      </c>
      <c r="B496" s="54" t="s">
        <v>590</v>
      </c>
      <c r="C496" s="55">
        <v>0</v>
      </c>
    </row>
    <row r="497" customHeight="1" spans="1:3">
      <c r="A497" s="54">
        <v>2070104</v>
      </c>
      <c r="B497" s="54" t="s">
        <v>948</v>
      </c>
      <c r="C497" s="55">
        <v>24</v>
      </c>
    </row>
    <row r="498" customHeight="1" spans="1:3">
      <c r="A498" s="54">
        <v>2070105</v>
      </c>
      <c r="B498" s="54" t="s">
        <v>951</v>
      </c>
      <c r="C498" s="55">
        <v>0</v>
      </c>
    </row>
    <row r="499" customHeight="1" spans="1:3">
      <c r="A499" s="54">
        <v>2070106</v>
      </c>
      <c r="B499" s="54" t="s">
        <v>954</v>
      </c>
      <c r="C499" s="55">
        <v>0</v>
      </c>
    </row>
    <row r="500" customHeight="1" spans="1:3">
      <c r="A500" s="54">
        <v>2070107</v>
      </c>
      <c r="B500" s="54" t="s">
        <v>956</v>
      </c>
      <c r="C500" s="55">
        <v>0</v>
      </c>
    </row>
    <row r="501" customHeight="1" spans="1:3">
      <c r="A501" s="54">
        <v>2070108</v>
      </c>
      <c r="B501" s="54" t="s">
        <v>958</v>
      </c>
      <c r="C501" s="55">
        <v>20</v>
      </c>
    </row>
    <row r="502" customHeight="1" spans="1:3">
      <c r="A502" s="54">
        <v>2070109</v>
      </c>
      <c r="B502" s="54" t="s">
        <v>804</v>
      </c>
      <c r="C502" s="55">
        <v>5</v>
      </c>
    </row>
    <row r="503" customHeight="1" spans="1:3">
      <c r="A503" s="54">
        <v>2070110</v>
      </c>
      <c r="B503" s="54" t="s">
        <v>807</v>
      </c>
      <c r="C503" s="55">
        <v>0</v>
      </c>
    </row>
    <row r="504" customHeight="1" spans="1:3">
      <c r="A504" s="54">
        <v>2070111</v>
      </c>
      <c r="B504" s="54" t="s">
        <v>810</v>
      </c>
      <c r="C504" s="55">
        <v>0</v>
      </c>
    </row>
    <row r="505" customHeight="1" spans="1:3">
      <c r="A505" s="54">
        <v>2070112</v>
      </c>
      <c r="B505" s="54" t="s">
        <v>813</v>
      </c>
      <c r="C505" s="55">
        <v>0</v>
      </c>
    </row>
    <row r="506" customHeight="1" spans="1:3">
      <c r="A506" s="54">
        <v>2070113</v>
      </c>
      <c r="B506" s="54" t="s">
        <v>816</v>
      </c>
      <c r="C506" s="55">
        <v>0</v>
      </c>
    </row>
    <row r="507" customHeight="1" spans="1:3">
      <c r="A507" s="54">
        <v>2070114</v>
      </c>
      <c r="B507" s="54" t="s">
        <v>819</v>
      </c>
      <c r="C507" s="55">
        <v>0</v>
      </c>
    </row>
    <row r="508" customHeight="1" spans="1:3">
      <c r="A508" s="54">
        <v>2070199</v>
      </c>
      <c r="B508" s="54" t="s">
        <v>822</v>
      </c>
      <c r="C508" s="55">
        <v>108</v>
      </c>
    </row>
    <row r="509" customHeight="1" spans="1:3">
      <c r="A509" s="54">
        <v>20702</v>
      </c>
      <c r="B509" s="114" t="s">
        <v>825</v>
      </c>
      <c r="C509" s="55">
        <f>SUM(C510:C516)</f>
        <v>202</v>
      </c>
    </row>
    <row r="510" customHeight="1" spans="1:3">
      <c r="A510" s="54">
        <v>2070201</v>
      </c>
      <c r="B510" s="54" t="s">
        <v>585</v>
      </c>
      <c r="C510" s="55">
        <v>86</v>
      </c>
    </row>
    <row r="511" customHeight="1" spans="1:3">
      <c r="A511" s="54">
        <v>2070202</v>
      </c>
      <c r="B511" s="54" t="s">
        <v>587</v>
      </c>
      <c r="C511" s="55">
        <v>0</v>
      </c>
    </row>
    <row r="512" customHeight="1" spans="1:3">
      <c r="A512" s="54">
        <v>2070203</v>
      </c>
      <c r="B512" s="54" t="s">
        <v>590</v>
      </c>
      <c r="C512" s="55">
        <v>0</v>
      </c>
    </row>
    <row r="513" customHeight="1" spans="1:3">
      <c r="A513" s="54">
        <v>2070204</v>
      </c>
      <c r="B513" s="54" t="s">
        <v>831</v>
      </c>
      <c r="C513" s="55">
        <v>0</v>
      </c>
    </row>
    <row r="514" customHeight="1" spans="1:3">
      <c r="A514" s="54">
        <v>2070205</v>
      </c>
      <c r="B514" s="54" t="s">
        <v>833</v>
      </c>
      <c r="C514" s="55">
        <v>115</v>
      </c>
    </row>
    <row r="515" customHeight="1" spans="1:3">
      <c r="A515" s="54">
        <v>2070206</v>
      </c>
      <c r="B515" s="54" t="s">
        <v>836</v>
      </c>
      <c r="C515" s="55">
        <v>0</v>
      </c>
    </row>
    <row r="516" customHeight="1" spans="1:3">
      <c r="A516" s="54">
        <v>2070299</v>
      </c>
      <c r="B516" s="54" t="s">
        <v>839</v>
      </c>
      <c r="C516" s="55">
        <v>1</v>
      </c>
    </row>
    <row r="517" customHeight="1" spans="1:3">
      <c r="A517" s="54">
        <v>20703</v>
      </c>
      <c r="B517" s="114" t="s">
        <v>842</v>
      </c>
      <c r="C517" s="55">
        <f>SUM(C518:C527)</f>
        <v>64</v>
      </c>
    </row>
    <row r="518" customHeight="1" spans="1:3">
      <c r="A518" s="54">
        <v>2070301</v>
      </c>
      <c r="B518" s="54" t="s">
        <v>585</v>
      </c>
      <c r="C518" s="55">
        <v>0</v>
      </c>
    </row>
    <row r="519" customHeight="1" spans="1:3">
      <c r="A519" s="54">
        <v>2070302</v>
      </c>
      <c r="B519" s="54" t="s">
        <v>587</v>
      </c>
      <c r="C519" s="55">
        <v>0</v>
      </c>
    </row>
    <row r="520" customHeight="1" spans="1:3">
      <c r="A520" s="54">
        <v>2070303</v>
      </c>
      <c r="B520" s="54" t="s">
        <v>590</v>
      </c>
      <c r="C520" s="55">
        <v>0</v>
      </c>
    </row>
    <row r="521" customHeight="1" spans="1:3">
      <c r="A521" s="54">
        <v>2070304</v>
      </c>
      <c r="B521" s="54" t="s">
        <v>850</v>
      </c>
      <c r="C521" s="55">
        <v>0</v>
      </c>
    </row>
    <row r="522" customHeight="1" spans="1:3">
      <c r="A522" s="54">
        <v>2070305</v>
      </c>
      <c r="B522" s="54" t="s">
        <v>853</v>
      </c>
      <c r="C522" s="55">
        <v>0</v>
      </c>
    </row>
    <row r="523" customHeight="1" spans="1:3">
      <c r="A523" s="54">
        <v>2070306</v>
      </c>
      <c r="B523" s="54" t="s">
        <v>856</v>
      </c>
      <c r="C523" s="55">
        <v>0</v>
      </c>
    </row>
    <row r="524" customHeight="1" spans="1:3">
      <c r="A524" s="54">
        <v>2070307</v>
      </c>
      <c r="B524" s="54" t="s">
        <v>859</v>
      </c>
      <c r="C524" s="55">
        <v>64</v>
      </c>
    </row>
    <row r="525" customHeight="1" spans="1:3">
      <c r="A525" s="54">
        <v>2070308</v>
      </c>
      <c r="B525" s="54" t="s">
        <v>861</v>
      </c>
      <c r="C525" s="55">
        <v>0</v>
      </c>
    </row>
    <row r="526" customHeight="1" spans="1:3">
      <c r="A526" s="54">
        <v>2070309</v>
      </c>
      <c r="B526" s="54" t="s">
        <v>864</v>
      </c>
      <c r="C526" s="55">
        <v>0</v>
      </c>
    </row>
    <row r="527" customHeight="1" spans="1:3">
      <c r="A527" s="54">
        <v>2070399</v>
      </c>
      <c r="B527" s="54" t="s">
        <v>867</v>
      </c>
      <c r="C527" s="55">
        <v>0</v>
      </c>
    </row>
    <row r="528" customHeight="1" spans="1:3">
      <c r="A528" s="54">
        <v>20706</v>
      </c>
      <c r="B528" s="179" t="s">
        <v>870</v>
      </c>
      <c r="C528" s="55">
        <f>SUM(C529:C536)</f>
        <v>240</v>
      </c>
    </row>
    <row r="529" customHeight="1" spans="1:3">
      <c r="A529" s="54">
        <v>2070601</v>
      </c>
      <c r="B529" s="105" t="s">
        <v>585</v>
      </c>
      <c r="C529" s="55">
        <v>240</v>
      </c>
    </row>
    <row r="530" customHeight="1" spans="1:3">
      <c r="A530" s="54">
        <v>2070602</v>
      </c>
      <c r="B530" s="105" t="s">
        <v>587</v>
      </c>
      <c r="C530" s="55">
        <v>0</v>
      </c>
    </row>
    <row r="531" customHeight="1" spans="1:3">
      <c r="A531" s="54">
        <v>2070603</v>
      </c>
      <c r="B531" s="105" t="s">
        <v>590</v>
      </c>
      <c r="C531" s="55">
        <v>0</v>
      </c>
    </row>
    <row r="532" customHeight="1" spans="1:3">
      <c r="A532" s="54">
        <v>2070604</v>
      </c>
      <c r="B532" s="105" t="s">
        <v>879</v>
      </c>
      <c r="C532" s="55">
        <v>0</v>
      </c>
    </row>
    <row r="533" customHeight="1" spans="1:3">
      <c r="A533" s="54">
        <v>2070605</v>
      </c>
      <c r="B533" s="105" t="s">
        <v>882</v>
      </c>
      <c r="C533" s="55">
        <v>0</v>
      </c>
    </row>
    <row r="534" customHeight="1" spans="1:3">
      <c r="A534" s="54">
        <v>2070606</v>
      </c>
      <c r="B534" s="105" t="s">
        <v>885</v>
      </c>
      <c r="C534" s="55">
        <v>0</v>
      </c>
    </row>
    <row r="535" customHeight="1" spans="1:3">
      <c r="A535" s="54">
        <v>2070607</v>
      </c>
      <c r="B535" s="105" t="s">
        <v>887</v>
      </c>
      <c r="C535" s="55">
        <v>0</v>
      </c>
    </row>
    <row r="536" customHeight="1" spans="1:3">
      <c r="A536" s="54">
        <v>2070699</v>
      </c>
      <c r="B536" s="105" t="s">
        <v>890</v>
      </c>
      <c r="C536" s="55">
        <v>0</v>
      </c>
    </row>
    <row r="537" customHeight="1" spans="1:3">
      <c r="A537" s="54">
        <v>20708</v>
      </c>
      <c r="B537" s="179" t="s">
        <v>893</v>
      </c>
      <c r="C537" s="55">
        <f>SUM(C538:C544)</f>
        <v>328</v>
      </c>
    </row>
    <row r="538" customHeight="1" spans="1:3">
      <c r="A538" s="54">
        <v>2070801</v>
      </c>
      <c r="B538" s="105" t="s">
        <v>585</v>
      </c>
      <c r="C538" s="55">
        <v>183</v>
      </c>
    </row>
    <row r="539" customHeight="1" spans="1:3">
      <c r="A539" s="54">
        <v>2070802</v>
      </c>
      <c r="B539" s="105" t="s">
        <v>587</v>
      </c>
      <c r="C539" s="55">
        <v>0</v>
      </c>
    </row>
    <row r="540" customHeight="1" spans="1:3">
      <c r="A540" s="54">
        <v>2070803</v>
      </c>
      <c r="B540" s="105" t="s">
        <v>590</v>
      </c>
      <c r="C540" s="55">
        <v>0</v>
      </c>
    </row>
    <row r="541" customHeight="1" spans="1:3">
      <c r="A541" s="54">
        <v>2070806</v>
      </c>
      <c r="B541" s="105" t="s">
        <v>902</v>
      </c>
      <c r="C541" s="55">
        <v>0</v>
      </c>
    </row>
    <row r="542" customHeight="1" spans="1:3">
      <c r="A542" s="54">
        <v>2070807</v>
      </c>
      <c r="B542" s="105" t="s">
        <v>905</v>
      </c>
      <c r="C542" s="55">
        <v>0</v>
      </c>
    </row>
    <row r="543" customHeight="1" spans="1:3">
      <c r="A543" s="54">
        <v>2070808</v>
      </c>
      <c r="B543" s="105" t="s">
        <v>908</v>
      </c>
      <c r="C543" s="55">
        <v>0</v>
      </c>
    </row>
    <row r="544" customHeight="1" spans="1:3">
      <c r="A544" s="54">
        <v>2070899</v>
      </c>
      <c r="B544" s="105" t="s">
        <v>911</v>
      </c>
      <c r="C544" s="55">
        <v>145</v>
      </c>
    </row>
    <row r="545" customHeight="1" spans="1:3">
      <c r="A545" s="54">
        <v>20799</v>
      </c>
      <c r="B545" s="114" t="s">
        <v>914</v>
      </c>
      <c r="C545" s="55">
        <f>SUM(C546:C548)</f>
        <v>364</v>
      </c>
    </row>
    <row r="546" customHeight="1" spans="1:3">
      <c r="A546" s="54">
        <v>2079902</v>
      </c>
      <c r="B546" s="54" t="s">
        <v>917</v>
      </c>
      <c r="C546" s="55">
        <v>0</v>
      </c>
    </row>
    <row r="547" customHeight="1" spans="1:3">
      <c r="A547" s="54">
        <v>2079903</v>
      </c>
      <c r="B547" s="54" t="s">
        <v>920</v>
      </c>
      <c r="C547" s="55">
        <v>0</v>
      </c>
    </row>
    <row r="548" customHeight="1" spans="1:3">
      <c r="A548" s="54">
        <v>2079999</v>
      </c>
      <c r="B548" s="54" t="s">
        <v>923</v>
      </c>
      <c r="C548" s="55">
        <v>364</v>
      </c>
    </row>
    <row r="549" customHeight="1" spans="1:3">
      <c r="A549" s="54">
        <v>208</v>
      </c>
      <c r="B549" s="114" t="s">
        <v>926</v>
      </c>
      <c r="C549" s="55">
        <f>SUM(C550,C569,C577,C579,C588,C592,C602,C610,C617,C625,C634,C639,C642,C645,C648,C651,C654,C658,C662,C670,C673)</f>
        <v>39615</v>
      </c>
    </row>
    <row r="550" customHeight="1" spans="1:3">
      <c r="A550" s="54">
        <v>20801</v>
      </c>
      <c r="B550" s="114" t="s">
        <v>929</v>
      </c>
      <c r="C550" s="55">
        <f>SUM(C551:C568)</f>
        <v>1162</v>
      </c>
    </row>
    <row r="551" customHeight="1" spans="1:3">
      <c r="A551" s="54">
        <v>2080101</v>
      </c>
      <c r="B551" s="54" t="s">
        <v>585</v>
      </c>
      <c r="C551" s="55">
        <v>362</v>
      </c>
    </row>
    <row r="552" customHeight="1" spans="1:3">
      <c r="A552" s="54">
        <v>2080102</v>
      </c>
      <c r="B552" s="54" t="s">
        <v>587</v>
      </c>
      <c r="C552" s="55">
        <v>80</v>
      </c>
    </row>
    <row r="553" customHeight="1" spans="1:3">
      <c r="A553" s="54">
        <v>2080103</v>
      </c>
      <c r="B553" s="54" t="s">
        <v>590</v>
      </c>
      <c r="C553" s="55">
        <v>0</v>
      </c>
    </row>
    <row r="554" customHeight="1" spans="1:3">
      <c r="A554" s="54">
        <v>2080104</v>
      </c>
      <c r="B554" s="54" t="s">
        <v>938</v>
      </c>
      <c r="C554" s="55">
        <v>0</v>
      </c>
    </row>
    <row r="555" customHeight="1" spans="1:3">
      <c r="A555" s="54">
        <v>2080105</v>
      </c>
      <c r="B555" s="54" t="s">
        <v>941</v>
      </c>
      <c r="C555" s="55">
        <v>0</v>
      </c>
    </row>
    <row r="556" customHeight="1" spans="1:3">
      <c r="A556" s="54">
        <v>2080106</v>
      </c>
      <c r="B556" s="54" t="s">
        <v>943</v>
      </c>
      <c r="C556" s="55">
        <v>17</v>
      </c>
    </row>
    <row r="557" customHeight="1" spans="1:3">
      <c r="A557" s="54">
        <v>2080107</v>
      </c>
      <c r="B557" s="54" t="s">
        <v>945</v>
      </c>
      <c r="C557" s="55">
        <v>5</v>
      </c>
    </row>
    <row r="558" customHeight="1" spans="1:3">
      <c r="A558" s="54">
        <v>2080108</v>
      </c>
      <c r="B558" s="54" t="s">
        <v>580</v>
      </c>
      <c r="C558" s="55">
        <v>3</v>
      </c>
    </row>
    <row r="559" customHeight="1" spans="1:3">
      <c r="A559" s="54">
        <v>2080109</v>
      </c>
      <c r="B559" s="54" t="s">
        <v>949</v>
      </c>
      <c r="C559" s="55">
        <v>651</v>
      </c>
    </row>
    <row r="560" customHeight="1" spans="1:3">
      <c r="A560" s="54">
        <v>2080110</v>
      </c>
      <c r="B560" s="54" t="s">
        <v>952</v>
      </c>
      <c r="C560" s="55">
        <v>0</v>
      </c>
    </row>
    <row r="561" customHeight="1" spans="1:3">
      <c r="A561" s="54">
        <v>2080111</v>
      </c>
      <c r="B561" s="54" t="s">
        <v>955</v>
      </c>
      <c r="C561" s="55">
        <v>0</v>
      </c>
    </row>
    <row r="562" customHeight="1" spans="1:3">
      <c r="A562" s="54">
        <v>2080112</v>
      </c>
      <c r="B562" s="54" t="s">
        <v>957</v>
      </c>
      <c r="C562" s="55">
        <v>0</v>
      </c>
    </row>
    <row r="563" customHeight="1" spans="1:3">
      <c r="A563" s="54">
        <v>2080113</v>
      </c>
      <c r="B563" s="54" t="s">
        <v>959</v>
      </c>
      <c r="C563" s="55">
        <v>0</v>
      </c>
    </row>
    <row r="564" customHeight="1" spans="1:3">
      <c r="A564" s="54">
        <v>2080114</v>
      </c>
      <c r="B564" s="54" t="s">
        <v>960</v>
      </c>
      <c r="C564" s="55">
        <v>0</v>
      </c>
    </row>
    <row r="565" customHeight="1" spans="1:3">
      <c r="A565" s="54">
        <v>2080115</v>
      </c>
      <c r="B565" s="54" t="s">
        <v>962</v>
      </c>
      <c r="C565" s="55">
        <v>0</v>
      </c>
    </row>
    <row r="566" customHeight="1" spans="1:3">
      <c r="A566" s="54">
        <v>2080116</v>
      </c>
      <c r="B566" s="54" t="s">
        <v>965</v>
      </c>
      <c r="C566" s="55">
        <v>0</v>
      </c>
    </row>
    <row r="567" customHeight="1" spans="1:3">
      <c r="A567" s="54">
        <v>2080150</v>
      </c>
      <c r="B567" s="54" t="s">
        <v>586</v>
      </c>
      <c r="C567" s="55">
        <v>0</v>
      </c>
    </row>
    <row r="568" customHeight="1" spans="1:3">
      <c r="A568" s="54">
        <v>2080199</v>
      </c>
      <c r="B568" s="54" t="s">
        <v>970</v>
      </c>
      <c r="C568" s="55">
        <v>44</v>
      </c>
    </row>
    <row r="569" customHeight="1" spans="1:3">
      <c r="A569" s="54">
        <v>20802</v>
      </c>
      <c r="B569" s="114" t="s">
        <v>973</v>
      </c>
      <c r="C569" s="55">
        <f>SUM(C570:C576)</f>
        <v>335</v>
      </c>
    </row>
    <row r="570" customHeight="1" spans="1:3">
      <c r="A570" s="54">
        <v>2080201</v>
      </c>
      <c r="B570" s="54" t="s">
        <v>585</v>
      </c>
      <c r="C570" s="55">
        <v>298</v>
      </c>
    </row>
    <row r="571" customHeight="1" spans="1:3">
      <c r="A571" s="54">
        <v>2080202</v>
      </c>
      <c r="B571" s="54" t="s">
        <v>587</v>
      </c>
      <c r="C571" s="55">
        <v>15</v>
      </c>
    </row>
    <row r="572" customHeight="1" spans="1:3">
      <c r="A572" s="54">
        <v>2080203</v>
      </c>
      <c r="B572" s="54" t="s">
        <v>590</v>
      </c>
      <c r="C572" s="55">
        <v>0</v>
      </c>
    </row>
    <row r="573" customHeight="1" spans="1:3">
      <c r="A573" s="54">
        <v>2080206</v>
      </c>
      <c r="B573" s="54" t="s">
        <v>980</v>
      </c>
      <c r="C573" s="55">
        <v>0</v>
      </c>
    </row>
    <row r="574" customHeight="1" spans="1:3">
      <c r="A574" s="54">
        <v>2080207</v>
      </c>
      <c r="B574" s="54" t="s">
        <v>982</v>
      </c>
      <c r="C574" s="55">
        <v>0</v>
      </c>
    </row>
    <row r="575" customHeight="1" spans="1:3">
      <c r="A575" s="54">
        <v>2080208</v>
      </c>
      <c r="B575" s="54" t="s">
        <v>985</v>
      </c>
      <c r="C575" s="55">
        <v>0</v>
      </c>
    </row>
    <row r="576" customHeight="1" spans="1:3">
      <c r="A576" s="54">
        <v>2080299</v>
      </c>
      <c r="B576" s="54" t="s">
        <v>988</v>
      </c>
      <c r="C576" s="55">
        <v>22</v>
      </c>
    </row>
    <row r="577" customHeight="1" spans="1:3">
      <c r="A577" s="54">
        <v>20804</v>
      </c>
      <c r="B577" s="114" t="s">
        <v>1605</v>
      </c>
      <c r="C577" s="55">
        <f>C578</f>
        <v>0</v>
      </c>
    </row>
    <row r="578" customHeight="1" spans="1:3">
      <c r="A578" s="54">
        <v>2080402</v>
      </c>
      <c r="B578" s="54" t="s">
        <v>1606</v>
      </c>
      <c r="C578" s="55">
        <v>0</v>
      </c>
    </row>
    <row r="579" customHeight="1" spans="1:3">
      <c r="A579" s="54">
        <v>20805</v>
      </c>
      <c r="B579" s="114" t="s">
        <v>991</v>
      </c>
      <c r="C579" s="55">
        <f>SUM(C580:C587)</f>
        <v>18617</v>
      </c>
    </row>
    <row r="580" customHeight="1" spans="1:3">
      <c r="A580" s="54">
        <v>2080501</v>
      </c>
      <c r="B580" s="54" t="s">
        <v>994</v>
      </c>
      <c r="C580" s="55">
        <v>175</v>
      </c>
    </row>
    <row r="581" customHeight="1" spans="1:3">
      <c r="A581" s="54">
        <v>2080502</v>
      </c>
      <c r="B581" s="54" t="s">
        <v>997</v>
      </c>
      <c r="C581" s="55">
        <v>0</v>
      </c>
    </row>
    <row r="582" customHeight="1" spans="1:3">
      <c r="A582" s="54">
        <v>2080503</v>
      </c>
      <c r="B582" s="54" t="s">
        <v>1000</v>
      </c>
      <c r="C582" s="55">
        <v>0</v>
      </c>
    </row>
    <row r="583" customHeight="1" spans="1:3">
      <c r="A583" s="54">
        <v>2080505</v>
      </c>
      <c r="B583" s="54" t="s">
        <v>1003</v>
      </c>
      <c r="C583" s="55">
        <v>6456</v>
      </c>
    </row>
    <row r="584" customHeight="1" spans="1:3">
      <c r="A584" s="54">
        <v>2080506</v>
      </c>
      <c r="B584" s="54" t="s">
        <v>1006</v>
      </c>
      <c r="C584" s="55">
        <v>3924</v>
      </c>
    </row>
    <row r="585" customHeight="1" spans="1:3">
      <c r="A585" s="54">
        <v>2080507</v>
      </c>
      <c r="B585" s="54" t="s">
        <v>1009</v>
      </c>
      <c r="C585" s="55">
        <v>7249</v>
      </c>
    </row>
    <row r="586" customHeight="1" spans="1:3">
      <c r="A586" s="54">
        <v>2080508</v>
      </c>
      <c r="B586" s="54" t="s">
        <v>1012</v>
      </c>
      <c r="C586" s="55">
        <v>0</v>
      </c>
    </row>
    <row r="587" customHeight="1" spans="1:3">
      <c r="A587" s="54">
        <v>2080599</v>
      </c>
      <c r="B587" s="54" t="s">
        <v>1015</v>
      </c>
      <c r="C587" s="55">
        <v>813</v>
      </c>
    </row>
    <row r="588" customHeight="1" spans="1:3">
      <c r="A588" s="54">
        <v>20806</v>
      </c>
      <c r="B588" s="114" t="s">
        <v>1018</v>
      </c>
      <c r="C588" s="55">
        <f>SUM(C589:C591)</f>
        <v>0</v>
      </c>
    </row>
    <row r="589" customHeight="1" spans="1:3">
      <c r="A589" s="54">
        <v>2080601</v>
      </c>
      <c r="B589" s="54" t="s">
        <v>1021</v>
      </c>
      <c r="C589" s="55">
        <v>0</v>
      </c>
    </row>
    <row r="590" customHeight="1" spans="1:3">
      <c r="A590" s="54">
        <v>2080602</v>
      </c>
      <c r="B590" s="54" t="s">
        <v>1024</v>
      </c>
      <c r="C590" s="55">
        <v>0</v>
      </c>
    </row>
    <row r="591" customHeight="1" spans="1:3">
      <c r="A591" s="54">
        <v>2080699</v>
      </c>
      <c r="B591" s="54" t="s">
        <v>1027</v>
      </c>
      <c r="C591" s="55">
        <v>0</v>
      </c>
    </row>
    <row r="592" customHeight="1" spans="1:3">
      <c r="A592" s="54">
        <v>20807</v>
      </c>
      <c r="B592" s="114" t="s">
        <v>1030</v>
      </c>
      <c r="C592" s="55">
        <f>SUM(C593:C601)</f>
        <v>1947</v>
      </c>
    </row>
    <row r="593" customHeight="1" spans="1:3">
      <c r="A593" s="54">
        <v>2080701</v>
      </c>
      <c r="B593" s="54" t="s">
        <v>1033</v>
      </c>
      <c r="C593" s="55">
        <v>0</v>
      </c>
    </row>
    <row r="594" customHeight="1" spans="1:3">
      <c r="A594" s="54">
        <v>2080702</v>
      </c>
      <c r="B594" s="54" t="s">
        <v>1036</v>
      </c>
      <c r="C594" s="55">
        <v>0</v>
      </c>
    </row>
    <row r="595" customHeight="1" spans="1:3">
      <c r="A595" s="54">
        <v>2080704</v>
      </c>
      <c r="B595" s="54" t="s">
        <v>1039</v>
      </c>
      <c r="C595" s="55">
        <v>0</v>
      </c>
    </row>
    <row r="596" customHeight="1" spans="1:3">
      <c r="A596" s="54">
        <v>2080705</v>
      </c>
      <c r="B596" s="54" t="s">
        <v>1042</v>
      </c>
      <c r="C596" s="55">
        <v>0</v>
      </c>
    </row>
    <row r="597" customHeight="1" spans="1:3">
      <c r="A597" s="54">
        <v>2080709</v>
      </c>
      <c r="B597" s="54" t="s">
        <v>1045</v>
      </c>
      <c r="C597" s="55">
        <v>0</v>
      </c>
    </row>
    <row r="598" customHeight="1" spans="1:3">
      <c r="A598" s="54">
        <v>2080711</v>
      </c>
      <c r="B598" s="54" t="s">
        <v>1048</v>
      </c>
      <c r="C598" s="55">
        <v>0</v>
      </c>
    </row>
    <row r="599" customHeight="1" spans="1:3">
      <c r="A599" s="54">
        <v>2080712</v>
      </c>
      <c r="B599" s="54" t="s">
        <v>1051</v>
      </c>
      <c r="C599" s="55">
        <v>0</v>
      </c>
    </row>
    <row r="600" customHeight="1" spans="1:3">
      <c r="A600" s="54">
        <v>2080713</v>
      </c>
      <c r="B600" s="54" t="s">
        <v>1054</v>
      </c>
      <c r="C600" s="55">
        <v>0</v>
      </c>
    </row>
    <row r="601" customHeight="1" spans="1:3">
      <c r="A601" s="54">
        <v>2080799</v>
      </c>
      <c r="B601" s="54" t="s">
        <v>1057</v>
      </c>
      <c r="C601" s="55">
        <v>1947</v>
      </c>
    </row>
    <row r="602" customHeight="1" spans="1:3">
      <c r="A602" s="54">
        <v>20808</v>
      </c>
      <c r="B602" s="114" t="s">
        <v>1059</v>
      </c>
      <c r="C602" s="55">
        <f>SUM(C603:C609)</f>
        <v>4080</v>
      </c>
    </row>
    <row r="603" customHeight="1" spans="1:3">
      <c r="A603" s="54">
        <v>2080801</v>
      </c>
      <c r="B603" s="54" t="s">
        <v>1061</v>
      </c>
      <c r="C603" s="55">
        <v>2113</v>
      </c>
    </row>
    <row r="604" customHeight="1" spans="1:3">
      <c r="A604" s="54">
        <v>2080802</v>
      </c>
      <c r="B604" s="54" t="s">
        <v>1063</v>
      </c>
      <c r="C604" s="55">
        <v>0</v>
      </c>
    </row>
    <row r="605" customHeight="1" spans="1:3">
      <c r="A605" s="54">
        <v>2080803</v>
      </c>
      <c r="B605" s="54" t="s">
        <v>1066</v>
      </c>
      <c r="C605" s="55">
        <v>0</v>
      </c>
    </row>
    <row r="606" customHeight="1" spans="1:3">
      <c r="A606" s="54">
        <v>2080804</v>
      </c>
      <c r="B606" s="54" t="s">
        <v>1069</v>
      </c>
      <c r="C606" s="55">
        <v>0</v>
      </c>
    </row>
    <row r="607" customHeight="1" spans="1:3">
      <c r="A607" s="54">
        <v>2080805</v>
      </c>
      <c r="B607" s="54" t="s">
        <v>1071</v>
      </c>
      <c r="C607" s="55">
        <v>0</v>
      </c>
    </row>
    <row r="608" customHeight="1" spans="1:3">
      <c r="A608" s="54">
        <v>2080806</v>
      </c>
      <c r="B608" s="54" t="s">
        <v>1074</v>
      </c>
      <c r="C608" s="55">
        <v>0</v>
      </c>
    </row>
    <row r="609" customHeight="1" spans="1:3">
      <c r="A609" s="54">
        <v>2080899</v>
      </c>
      <c r="B609" s="54" t="s">
        <v>1077</v>
      </c>
      <c r="C609" s="55">
        <v>1967</v>
      </c>
    </row>
    <row r="610" customHeight="1" spans="1:3">
      <c r="A610" s="54">
        <v>20809</v>
      </c>
      <c r="B610" s="114" t="s">
        <v>1080</v>
      </c>
      <c r="C610" s="55">
        <f>SUM(C611:C616)</f>
        <v>244</v>
      </c>
    </row>
    <row r="611" customHeight="1" spans="1:3">
      <c r="A611" s="54">
        <v>2080901</v>
      </c>
      <c r="B611" s="54" t="s">
        <v>1083</v>
      </c>
      <c r="C611" s="55">
        <v>28</v>
      </c>
    </row>
    <row r="612" customHeight="1" spans="1:3">
      <c r="A612" s="54">
        <v>2080902</v>
      </c>
      <c r="B612" s="54" t="s">
        <v>1085</v>
      </c>
      <c r="C612" s="55">
        <v>16</v>
      </c>
    </row>
    <row r="613" customHeight="1" spans="1:3">
      <c r="A613" s="54">
        <v>2080903</v>
      </c>
      <c r="B613" s="54" t="s">
        <v>1087</v>
      </c>
      <c r="C613" s="55">
        <v>0</v>
      </c>
    </row>
    <row r="614" customHeight="1" spans="1:3">
      <c r="A614" s="54">
        <v>2080904</v>
      </c>
      <c r="B614" s="54" t="s">
        <v>1089</v>
      </c>
      <c r="C614" s="55">
        <v>0</v>
      </c>
    </row>
    <row r="615" customHeight="1" spans="1:3">
      <c r="A615" s="54">
        <v>2080905</v>
      </c>
      <c r="B615" s="54" t="s">
        <v>1091</v>
      </c>
      <c r="C615" s="55">
        <v>35</v>
      </c>
    </row>
    <row r="616" customHeight="1" spans="1:3">
      <c r="A616" s="54">
        <v>2080999</v>
      </c>
      <c r="B616" s="54" t="s">
        <v>1093</v>
      </c>
      <c r="C616" s="55">
        <v>165</v>
      </c>
    </row>
    <row r="617" customHeight="1" spans="1:3">
      <c r="A617" s="54">
        <v>20810</v>
      </c>
      <c r="B617" s="114" t="s">
        <v>1095</v>
      </c>
      <c r="C617" s="55">
        <f>SUM(C618:C624)</f>
        <v>168</v>
      </c>
    </row>
    <row r="618" customHeight="1" spans="1:3">
      <c r="A618" s="54">
        <v>2081001</v>
      </c>
      <c r="B618" s="54" t="s">
        <v>1096</v>
      </c>
      <c r="C618" s="55">
        <v>95</v>
      </c>
    </row>
    <row r="619" customHeight="1" spans="1:3">
      <c r="A619" s="54">
        <v>2081002</v>
      </c>
      <c r="B619" s="54" t="s">
        <v>1099</v>
      </c>
      <c r="C619" s="55">
        <v>4</v>
      </c>
    </row>
    <row r="620" customHeight="1" spans="1:3">
      <c r="A620" s="54">
        <v>2081003</v>
      </c>
      <c r="B620" s="54" t="s">
        <v>1102</v>
      </c>
      <c r="C620" s="55">
        <v>0</v>
      </c>
    </row>
    <row r="621" customHeight="1" spans="1:3">
      <c r="A621" s="54">
        <v>2081004</v>
      </c>
      <c r="B621" s="54" t="s">
        <v>1105</v>
      </c>
      <c r="C621" s="55">
        <v>65</v>
      </c>
    </row>
    <row r="622" customHeight="1" spans="1:3">
      <c r="A622" s="54">
        <v>2081005</v>
      </c>
      <c r="B622" s="54" t="s">
        <v>1108</v>
      </c>
      <c r="C622" s="55">
        <v>0</v>
      </c>
    </row>
    <row r="623" customHeight="1" spans="1:3">
      <c r="A623" s="54">
        <v>2081006</v>
      </c>
      <c r="B623" s="54" t="s">
        <v>1111</v>
      </c>
      <c r="C623" s="55">
        <v>0</v>
      </c>
    </row>
    <row r="624" customHeight="1" spans="1:3">
      <c r="A624" s="54">
        <v>2081099</v>
      </c>
      <c r="B624" s="54" t="s">
        <v>1114</v>
      </c>
      <c r="C624" s="55">
        <v>4</v>
      </c>
    </row>
    <row r="625" customHeight="1" spans="1:3">
      <c r="A625" s="54">
        <v>20811</v>
      </c>
      <c r="B625" s="114" t="s">
        <v>1117</v>
      </c>
      <c r="C625" s="55">
        <f>SUM(C626:C633)</f>
        <v>850</v>
      </c>
    </row>
    <row r="626" customHeight="1" spans="1:3">
      <c r="A626" s="54">
        <v>2081101</v>
      </c>
      <c r="B626" s="54" t="s">
        <v>585</v>
      </c>
      <c r="C626" s="55">
        <v>114</v>
      </c>
    </row>
    <row r="627" customHeight="1" spans="1:3">
      <c r="A627" s="54">
        <v>2081102</v>
      </c>
      <c r="B627" s="54" t="s">
        <v>587</v>
      </c>
      <c r="C627" s="55">
        <v>0</v>
      </c>
    </row>
    <row r="628" customHeight="1" spans="1:3">
      <c r="A628" s="54">
        <v>2081103</v>
      </c>
      <c r="B628" s="54" t="s">
        <v>590</v>
      </c>
      <c r="C628" s="55">
        <v>0</v>
      </c>
    </row>
    <row r="629" customHeight="1" spans="1:3">
      <c r="A629" s="54">
        <v>2081104</v>
      </c>
      <c r="B629" s="54" t="s">
        <v>963</v>
      </c>
      <c r="C629" s="55">
        <v>23</v>
      </c>
    </row>
    <row r="630" customHeight="1" spans="1:3">
      <c r="A630" s="54">
        <v>2081105</v>
      </c>
      <c r="B630" s="54" t="s">
        <v>966</v>
      </c>
      <c r="C630" s="55">
        <v>39</v>
      </c>
    </row>
    <row r="631" customHeight="1" spans="1:3">
      <c r="A631" s="54">
        <v>2081106</v>
      </c>
      <c r="B631" s="54" t="s">
        <v>968</v>
      </c>
      <c r="C631" s="55">
        <v>0</v>
      </c>
    </row>
    <row r="632" customHeight="1" spans="1:3">
      <c r="A632" s="54">
        <v>2081107</v>
      </c>
      <c r="B632" s="54" t="s">
        <v>971</v>
      </c>
      <c r="C632" s="55">
        <v>652</v>
      </c>
    </row>
    <row r="633" customHeight="1" spans="1:3">
      <c r="A633" s="54">
        <v>2081199</v>
      </c>
      <c r="B633" s="54" t="s">
        <v>974</v>
      </c>
      <c r="C633" s="55">
        <v>22</v>
      </c>
    </row>
    <row r="634" customHeight="1" spans="1:3">
      <c r="A634" s="54">
        <v>20816</v>
      </c>
      <c r="B634" s="114" t="s">
        <v>976</v>
      </c>
      <c r="C634" s="55">
        <f>SUM(C635:C638)</f>
        <v>20</v>
      </c>
    </row>
    <row r="635" customHeight="1" spans="1:3">
      <c r="A635" s="54">
        <v>2081601</v>
      </c>
      <c r="B635" s="54" t="s">
        <v>585</v>
      </c>
      <c r="C635" s="55">
        <v>0</v>
      </c>
    </row>
    <row r="636" customHeight="1" spans="1:3">
      <c r="A636" s="54">
        <v>2081602</v>
      </c>
      <c r="B636" s="54" t="s">
        <v>587</v>
      </c>
      <c r="C636" s="55">
        <v>12</v>
      </c>
    </row>
    <row r="637" customHeight="1" spans="1:3">
      <c r="A637" s="54">
        <v>2081603</v>
      </c>
      <c r="B637" s="54" t="s">
        <v>590</v>
      </c>
      <c r="C637" s="55">
        <v>0</v>
      </c>
    </row>
    <row r="638" customHeight="1" spans="1:3">
      <c r="A638" s="54">
        <v>2081699</v>
      </c>
      <c r="B638" s="54" t="s">
        <v>983</v>
      </c>
      <c r="C638" s="55">
        <v>8</v>
      </c>
    </row>
    <row r="639" customHeight="1" spans="1:3">
      <c r="A639" s="54">
        <v>20819</v>
      </c>
      <c r="B639" s="114" t="s">
        <v>986</v>
      </c>
      <c r="C639" s="55">
        <f>SUM(C640:C641)</f>
        <v>2669</v>
      </c>
    </row>
    <row r="640" customHeight="1" spans="1:3">
      <c r="A640" s="54">
        <v>2081901</v>
      </c>
      <c r="B640" s="54" t="s">
        <v>989</v>
      </c>
      <c r="C640" s="55">
        <v>303</v>
      </c>
    </row>
    <row r="641" customHeight="1" spans="1:3">
      <c r="A641" s="54">
        <v>2081902</v>
      </c>
      <c r="B641" s="54" t="s">
        <v>992</v>
      </c>
      <c r="C641" s="55">
        <v>2366</v>
      </c>
    </row>
    <row r="642" customHeight="1" spans="1:3">
      <c r="A642" s="54">
        <v>20820</v>
      </c>
      <c r="B642" s="114" t="s">
        <v>995</v>
      </c>
      <c r="C642" s="55">
        <f>SUM(C643:C644)</f>
        <v>0</v>
      </c>
    </row>
    <row r="643" customHeight="1" spans="1:3">
      <c r="A643" s="54">
        <v>2082001</v>
      </c>
      <c r="B643" s="54" t="s">
        <v>998</v>
      </c>
      <c r="C643" s="55">
        <v>0</v>
      </c>
    </row>
    <row r="644" customHeight="1" spans="1:3">
      <c r="A644" s="54">
        <v>2082002</v>
      </c>
      <c r="B644" s="54" t="s">
        <v>1001</v>
      </c>
      <c r="C644" s="55">
        <v>0</v>
      </c>
    </row>
    <row r="645" customHeight="1" spans="1:3">
      <c r="A645" s="54">
        <v>20821</v>
      </c>
      <c r="B645" s="114" t="s">
        <v>1004</v>
      </c>
      <c r="C645" s="55">
        <f>SUM(C646:C647)</f>
        <v>1074</v>
      </c>
    </row>
    <row r="646" customHeight="1" spans="1:3">
      <c r="A646" s="54">
        <v>2082101</v>
      </c>
      <c r="B646" s="54" t="s">
        <v>1007</v>
      </c>
      <c r="C646" s="55">
        <v>0</v>
      </c>
    </row>
    <row r="647" customHeight="1" spans="1:3">
      <c r="A647" s="54">
        <v>2082102</v>
      </c>
      <c r="B647" s="54" t="s">
        <v>1010</v>
      </c>
      <c r="C647" s="55">
        <v>1074</v>
      </c>
    </row>
    <row r="648" customHeight="1" spans="1:3">
      <c r="A648" s="54">
        <v>20824</v>
      </c>
      <c r="B648" s="114" t="s">
        <v>1013</v>
      </c>
      <c r="C648" s="55">
        <f>SUM(C649:C650)</f>
        <v>0</v>
      </c>
    </row>
    <row r="649" customHeight="1" spans="1:3">
      <c r="A649" s="54">
        <v>2082401</v>
      </c>
      <c r="B649" s="54" t="s">
        <v>1016</v>
      </c>
      <c r="C649" s="55">
        <v>0</v>
      </c>
    </row>
    <row r="650" customHeight="1" spans="1:3">
      <c r="A650" s="54">
        <v>2082402</v>
      </c>
      <c r="B650" s="54" t="s">
        <v>1019</v>
      </c>
      <c r="C650" s="55">
        <v>0</v>
      </c>
    </row>
    <row r="651" customHeight="1" spans="1:3">
      <c r="A651" s="54">
        <v>20825</v>
      </c>
      <c r="B651" s="114" t="s">
        <v>1022</v>
      </c>
      <c r="C651" s="55">
        <f>SUM(C652:C653)</f>
        <v>8</v>
      </c>
    </row>
    <row r="652" customHeight="1" spans="1:3">
      <c r="A652" s="54">
        <v>2082501</v>
      </c>
      <c r="B652" s="54" t="s">
        <v>1025</v>
      </c>
      <c r="C652" s="55">
        <v>0</v>
      </c>
    </row>
    <row r="653" customHeight="1" spans="1:3">
      <c r="A653" s="54">
        <v>2082502</v>
      </c>
      <c r="B653" s="54" t="s">
        <v>1028</v>
      </c>
      <c r="C653" s="55">
        <v>8</v>
      </c>
    </row>
    <row r="654" customHeight="1" spans="1:3">
      <c r="A654" s="54">
        <v>20826</v>
      </c>
      <c r="B654" s="114" t="s">
        <v>1031</v>
      </c>
      <c r="C654" s="55">
        <f>SUM(C655:C657)</f>
        <v>8302</v>
      </c>
    </row>
    <row r="655" customHeight="1" spans="1:3">
      <c r="A655" s="54">
        <v>2082601</v>
      </c>
      <c r="B655" s="54" t="s">
        <v>1034</v>
      </c>
      <c r="C655" s="55">
        <v>0</v>
      </c>
    </row>
    <row r="656" customHeight="1" spans="1:3">
      <c r="A656" s="54">
        <v>2082602</v>
      </c>
      <c r="B656" s="54" t="s">
        <v>1037</v>
      </c>
      <c r="C656" s="55">
        <v>8282</v>
      </c>
    </row>
    <row r="657" customHeight="1" spans="1:3">
      <c r="A657" s="54">
        <v>2082699</v>
      </c>
      <c r="B657" s="54" t="s">
        <v>1040</v>
      </c>
      <c r="C657" s="55">
        <v>20</v>
      </c>
    </row>
    <row r="658" customHeight="1" spans="1:3">
      <c r="A658" s="54">
        <v>20827</v>
      </c>
      <c r="B658" s="114" t="s">
        <v>1043</v>
      </c>
      <c r="C658" s="55">
        <f>SUM(C659:C661)</f>
        <v>6</v>
      </c>
    </row>
    <row r="659" customHeight="1" spans="1:3">
      <c r="A659" s="54">
        <v>2082701</v>
      </c>
      <c r="B659" s="54" t="s">
        <v>1046</v>
      </c>
      <c r="C659" s="55">
        <v>0</v>
      </c>
    </row>
    <row r="660" customHeight="1" spans="1:3">
      <c r="A660" s="54">
        <v>2082702</v>
      </c>
      <c r="B660" s="54" t="s">
        <v>1049</v>
      </c>
      <c r="C660" s="55">
        <v>0</v>
      </c>
    </row>
    <row r="661" customHeight="1" spans="1:3">
      <c r="A661" s="54">
        <v>2082799</v>
      </c>
      <c r="B661" s="54" t="s">
        <v>1052</v>
      </c>
      <c r="C661" s="55">
        <v>6</v>
      </c>
    </row>
    <row r="662" customHeight="1" spans="1:3">
      <c r="A662" s="54">
        <v>20828</v>
      </c>
      <c r="B662" s="114" t="s">
        <v>1055</v>
      </c>
      <c r="C662" s="55">
        <f>SUM(C663:C669)</f>
        <v>133</v>
      </c>
    </row>
    <row r="663" customHeight="1" spans="1:3">
      <c r="A663" s="54">
        <v>2082801</v>
      </c>
      <c r="B663" s="54" t="s">
        <v>585</v>
      </c>
      <c r="C663" s="55">
        <v>6</v>
      </c>
    </row>
    <row r="664" customHeight="1" spans="1:3">
      <c r="A664" s="54">
        <v>2082802</v>
      </c>
      <c r="B664" s="54" t="s">
        <v>587</v>
      </c>
      <c r="C664" s="55">
        <v>72</v>
      </c>
    </row>
    <row r="665" customHeight="1" spans="1:3">
      <c r="A665" s="54">
        <v>2082803</v>
      </c>
      <c r="B665" s="54" t="s">
        <v>590</v>
      </c>
      <c r="C665" s="55">
        <v>0</v>
      </c>
    </row>
    <row r="666" customHeight="1" spans="1:3">
      <c r="A666" s="54">
        <v>2082804</v>
      </c>
      <c r="B666" s="54" t="s">
        <v>1064</v>
      </c>
      <c r="C666" s="55">
        <v>0</v>
      </c>
    </row>
    <row r="667" customHeight="1" spans="1:3">
      <c r="A667" s="54">
        <v>2082805</v>
      </c>
      <c r="B667" s="54" t="s">
        <v>1067</v>
      </c>
      <c r="C667" s="55">
        <v>0</v>
      </c>
    </row>
    <row r="668" customHeight="1" spans="1:3">
      <c r="A668" s="54">
        <v>2082850</v>
      </c>
      <c r="B668" s="54" t="s">
        <v>586</v>
      </c>
      <c r="C668" s="55">
        <v>0</v>
      </c>
    </row>
    <row r="669" customHeight="1" spans="1:3">
      <c r="A669" s="54">
        <v>2082899</v>
      </c>
      <c r="B669" s="54" t="s">
        <v>1072</v>
      </c>
      <c r="C669" s="55">
        <v>55</v>
      </c>
    </row>
    <row r="670" customHeight="1" spans="1:3">
      <c r="A670" s="54">
        <v>20830</v>
      </c>
      <c r="B670" s="114" t="s">
        <v>1075</v>
      </c>
      <c r="C670" s="55">
        <f>SUM(C671:C672)</f>
        <v>0</v>
      </c>
    </row>
    <row r="671" customHeight="1" spans="1:3">
      <c r="A671" s="54">
        <v>2083001</v>
      </c>
      <c r="B671" s="54" t="s">
        <v>1078</v>
      </c>
      <c r="C671" s="55">
        <v>0</v>
      </c>
    </row>
    <row r="672" customHeight="1" spans="1:3">
      <c r="A672" s="54">
        <v>2083099</v>
      </c>
      <c r="B672" s="54" t="s">
        <v>1081</v>
      </c>
      <c r="C672" s="55">
        <v>0</v>
      </c>
    </row>
    <row r="673" customHeight="1" spans="1:3">
      <c r="A673" s="54">
        <v>20899</v>
      </c>
      <c r="B673" s="114" t="s">
        <v>1084</v>
      </c>
      <c r="C673" s="55">
        <f>C674</f>
        <v>0</v>
      </c>
    </row>
    <row r="674" customHeight="1" spans="1:3">
      <c r="A674" s="54">
        <v>2089999</v>
      </c>
      <c r="B674" s="54" t="s">
        <v>1086</v>
      </c>
      <c r="C674" s="55">
        <v>0</v>
      </c>
    </row>
    <row r="675" customHeight="1" spans="1:3">
      <c r="A675" s="54">
        <v>210</v>
      </c>
      <c r="B675" s="114" t="s">
        <v>1088</v>
      </c>
      <c r="C675" s="55">
        <f>SUM(C676,C681,C695,C699,C711,C714,C718,C723,C727,C731,C734,C743,C745)</f>
        <v>30872</v>
      </c>
    </row>
    <row r="676" customHeight="1" spans="1:3">
      <c r="A676" s="54">
        <v>21001</v>
      </c>
      <c r="B676" s="114" t="s">
        <v>1090</v>
      </c>
      <c r="C676" s="55">
        <f>SUM(C677:C680)</f>
        <v>271</v>
      </c>
    </row>
    <row r="677" customHeight="1" spans="1:3">
      <c r="A677" s="54">
        <v>2100101</v>
      </c>
      <c r="B677" s="54" t="s">
        <v>585</v>
      </c>
      <c r="C677" s="55">
        <v>167</v>
      </c>
    </row>
    <row r="678" customHeight="1" spans="1:3">
      <c r="A678" s="54">
        <v>2100102</v>
      </c>
      <c r="B678" s="54" t="s">
        <v>587</v>
      </c>
      <c r="C678" s="55">
        <v>0</v>
      </c>
    </row>
    <row r="679" customHeight="1" spans="1:3">
      <c r="A679" s="54">
        <v>2100103</v>
      </c>
      <c r="B679" s="54" t="s">
        <v>590</v>
      </c>
      <c r="C679" s="55">
        <v>0</v>
      </c>
    </row>
    <row r="680" customHeight="1" spans="1:3">
      <c r="A680" s="54">
        <v>2100199</v>
      </c>
      <c r="B680" s="54" t="s">
        <v>1097</v>
      </c>
      <c r="C680" s="55">
        <v>104</v>
      </c>
    </row>
    <row r="681" customHeight="1" spans="1:3">
      <c r="A681" s="54">
        <v>21002</v>
      </c>
      <c r="B681" s="114" t="s">
        <v>1100</v>
      </c>
      <c r="C681" s="55">
        <f>SUM(C682:C694)</f>
        <v>1233</v>
      </c>
    </row>
    <row r="682" customHeight="1" spans="1:3">
      <c r="A682" s="54">
        <v>2100201</v>
      </c>
      <c r="B682" s="54" t="s">
        <v>1103</v>
      </c>
      <c r="C682" s="55">
        <v>0</v>
      </c>
    </row>
    <row r="683" customHeight="1" spans="1:3">
      <c r="A683" s="54">
        <v>2100202</v>
      </c>
      <c r="B683" s="54" t="s">
        <v>1106</v>
      </c>
      <c r="C683" s="55">
        <v>0</v>
      </c>
    </row>
    <row r="684" customHeight="1" spans="1:3">
      <c r="A684" s="54">
        <v>2100203</v>
      </c>
      <c r="B684" s="54" t="s">
        <v>1109</v>
      </c>
      <c r="C684" s="55">
        <v>0</v>
      </c>
    </row>
    <row r="685" customHeight="1" spans="1:3">
      <c r="A685" s="54">
        <v>2100204</v>
      </c>
      <c r="B685" s="54" t="s">
        <v>1112</v>
      </c>
      <c r="C685" s="55">
        <v>0</v>
      </c>
    </row>
    <row r="686" customHeight="1" spans="1:3">
      <c r="A686" s="54">
        <v>2100205</v>
      </c>
      <c r="B686" s="54" t="s">
        <v>1115</v>
      </c>
      <c r="C686" s="55">
        <v>0</v>
      </c>
    </row>
    <row r="687" customHeight="1" spans="1:3">
      <c r="A687" s="54">
        <v>2100206</v>
      </c>
      <c r="B687" s="54" t="s">
        <v>1118</v>
      </c>
      <c r="C687" s="55">
        <v>950</v>
      </c>
    </row>
    <row r="688" customHeight="1" spans="1:3">
      <c r="A688" s="54">
        <v>2100207</v>
      </c>
      <c r="B688" s="54" t="s">
        <v>1119</v>
      </c>
      <c r="C688" s="55">
        <v>0</v>
      </c>
    </row>
    <row r="689" customHeight="1" spans="1:3">
      <c r="A689" s="54">
        <v>2100208</v>
      </c>
      <c r="B689" s="54" t="s">
        <v>1120</v>
      </c>
      <c r="C689" s="55">
        <v>0</v>
      </c>
    </row>
    <row r="690" customHeight="1" spans="1:3">
      <c r="A690" s="54">
        <v>2100209</v>
      </c>
      <c r="B690" s="54" t="s">
        <v>961</v>
      </c>
      <c r="C690" s="55">
        <v>0</v>
      </c>
    </row>
    <row r="691" customHeight="1" spans="1:3">
      <c r="A691" s="54">
        <v>2100210</v>
      </c>
      <c r="B691" s="54" t="s">
        <v>964</v>
      </c>
      <c r="C691" s="55">
        <v>0</v>
      </c>
    </row>
    <row r="692" customHeight="1" spans="1:3">
      <c r="A692" s="54">
        <v>2100211</v>
      </c>
      <c r="B692" s="54" t="s">
        <v>967</v>
      </c>
      <c r="C692" s="55">
        <v>0</v>
      </c>
    </row>
    <row r="693" customHeight="1" spans="1:3">
      <c r="A693" s="54">
        <v>2100212</v>
      </c>
      <c r="B693" s="54" t="s">
        <v>969</v>
      </c>
      <c r="C693" s="55">
        <v>0</v>
      </c>
    </row>
    <row r="694" customHeight="1" spans="1:3">
      <c r="A694" s="54">
        <v>2100299</v>
      </c>
      <c r="B694" s="54" t="s">
        <v>972</v>
      </c>
      <c r="C694" s="55">
        <v>283</v>
      </c>
    </row>
    <row r="695" customHeight="1" spans="1:3">
      <c r="A695" s="54">
        <v>21003</v>
      </c>
      <c r="B695" s="114" t="s">
        <v>975</v>
      </c>
      <c r="C695" s="55">
        <f>SUM(C696:C698)</f>
        <v>769</v>
      </c>
    </row>
    <row r="696" customHeight="1" spans="1:3">
      <c r="A696" s="54">
        <v>2100301</v>
      </c>
      <c r="B696" s="54" t="s">
        <v>977</v>
      </c>
      <c r="C696" s="55">
        <v>0</v>
      </c>
    </row>
    <row r="697" customHeight="1" spans="1:3">
      <c r="A697" s="54">
        <v>2100302</v>
      </c>
      <c r="B697" s="54" t="s">
        <v>978</v>
      </c>
      <c r="C697" s="55">
        <v>129</v>
      </c>
    </row>
    <row r="698" customHeight="1" spans="1:3">
      <c r="A698" s="54">
        <v>2100399</v>
      </c>
      <c r="B698" s="54" t="s">
        <v>979</v>
      </c>
      <c r="C698" s="55">
        <v>640</v>
      </c>
    </row>
    <row r="699" customHeight="1" spans="1:3">
      <c r="A699" s="54">
        <v>21004</v>
      </c>
      <c r="B699" s="114" t="s">
        <v>981</v>
      </c>
      <c r="C699" s="55">
        <f>SUM(C700:C710)</f>
        <v>4979</v>
      </c>
    </row>
    <row r="700" customHeight="1" spans="1:3">
      <c r="A700" s="54">
        <v>2100401</v>
      </c>
      <c r="B700" s="54" t="s">
        <v>984</v>
      </c>
      <c r="C700" s="55">
        <v>680</v>
      </c>
    </row>
    <row r="701" customHeight="1" spans="1:3">
      <c r="A701" s="54">
        <v>2100402</v>
      </c>
      <c r="B701" s="54" t="s">
        <v>987</v>
      </c>
      <c r="C701" s="55">
        <v>115</v>
      </c>
    </row>
    <row r="702" customHeight="1" spans="1:3">
      <c r="A702" s="54">
        <v>2100403</v>
      </c>
      <c r="B702" s="54" t="s">
        <v>990</v>
      </c>
      <c r="C702" s="55">
        <v>554</v>
      </c>
    </row>
    <row r="703" customHeight="1" spans="1:3">
      <c r="A703" s="54">
        <v>2100404</v>
      </c>
      <c r="B703" s="54" t="s">
        <v>993</v>
      </c>
      <c r="C703" s="55">
        <v>0</v>
      </c>
    </row>
    <row r="704" customHeight="1" spans="1:3">
      <c r="A704" s="54">
        <v>2100405</v>
      </c>
      <c r="B704" s="54" t="s">
        <v>996</v>
      </c>
      <c r="C704" s="55">
        <v>0</v>
      </c>
    </row>
    <row r="705" customHeight="1" spans="1:3">
      <c r="A705" s="54">
        <v>2100406</v>
      </c>
      <c r="B705" s="54" t="s">
        <v>999</v>
      </c>
      <c r="C705" s="55">
        <v>0</v>
      </c>
    </row>
    <row r="706" customHeight="1" spans="1:3">
      <c r="A706" s="54">
        <v>2100407</v>
      </c>
      <c r="B706" s="54" t="s">
        <v>1002</v>
      </c>
      <c r="C706" s="55">
        <v>0</v>
      </c>
    </row>
    <row r="707" customHeight="1" spans="1:3">
      <c r="A707" s="54">
        <v>2100408</v>
      </c>
      <c r="B707" s="54" t="s">
        <v>1005</v>
      </c>
      <c r="C707" s="55">
        <v>2340</v>
      </c>
    </row>
    <row r="708" customHeight="1" spans="1:3">
      <c r="A708" s="54">
        <v>2100409</v>
      </c>
      <c r="B708" s="54" t="s">
        <v>1008</v>
      </c>
      <c r="C708" s="55">
        <v>517</v>
      </c>
    </row>
    <row r="709" customHeight="1" spans="1:3">
      <c r="A709" s="54">
        <v>2100410</v>
      </c>
      <c r="B709" s="54" t="s">
        <v>1011</v>
      </c>
      <c r="C709" s="55">
        <v>0</v>
      </c>
    </row>
    <row r="710" customHeight="1" spans="1:3">
      <c r="A710" s="54">
        <v>2100499</v>
      </c>
      <c r="B710" s="54" t="s">
        <v>1014</v>
      </c>
      <c r="C710" s="55">
        <v>773</v>
      </c>
    </row>
    <row r="711" customHeight="1" spans="1:3">
      <c r="A711" s="54">
        <v>21006</v>
      </c>
      <c r="B711" s="114" t="s">
        <v>1017</v>
      </c>
      <c r="C711" s="55">
        <f>SUM(C712:C713)</f>
        <v>40</v>
      </c>
    </row>
    <row r="712" customHeight="1" spans="1:3">
      <c r="A712" s="54">
        <v>2100601</v>
      </c>
      <c r="B712" s="54" t="s">
        <v>1020</v>
      </c>
      <c r="C712" s="55">
        <v>40</v>
      </c>
    </row>
    <row r="713" customHeight="1" spans="1:3">
      <c r="A713" s="54">
        <v>2100699</v>
      </c>
      <c r="B713" s="54" t="s">
        <v>1023</v>
      </c>
      <c r="C713" s="55">
        <v>0</v>
      </c>
    </row>
    <row r="714" customHeight="1" spans="1:3">
      <c r="A714" s="54">
        <v>21007</v>
      </c>
      <c r="B714" s="114" t="s">
        <v>1026</v>
      </c>
      <c r="C714" s="55">
        <f>SUM(C715:C717)</f>
        <v>1390</v>
      </c>
    </row>
    <row r="715" customHeight="1" spans="1:3">
      <c r="A715" s="54">
        <v>2100716</v>
      </c>
      <c r="B715" s="54" t="s">
        <v>1029</v>
      </c>
      <c r="C715" s="55">
        <v>343</v>
      </c>
    </row>
    <row r="716" customHeight="1" spans="1:3">
      <c r="A716" s="54">
        <v>2100717</v>
      </c>
      <c r="B716" s="54" t="s">
        <v>1032</v>
      </c>
      <c r="C716" s="55">
        <v>1047</v>
      </c>
    </row>
    <row r="717" customHeight="1" spans="1:3">
      <c r="A717" s="54">
        <v>2100799</v>
      </c>
      <c r="B717" s="54" t="s">
        <v>1035</v>
      </c>
      <c r="C717" s="55">
        <v>0</v>
      </c>
    </row>
    <row r="718" customHeight="1" spans="1:3">
      <c r="A718" s="54">
        <v>21011</v>
      </c>
      <c r="B718" s="114" t="s">
        <v>1038</v>
      </c>
      <c r="C718" s="55">
        <f>SUM(C719:C722)</f>
        <v>0</v>
      </c>
    </row>
    <row r="719" customHeight="1" spans="1:3">
      <c r="A719" s="54">
        <v>2101101</v>
      </c>
      <c r="B719" s="54" t="s">
        <v>1041</v>
      </c>
      <c r="C719" s="55">
        <v>0</v>
      </c>
    </row>
    <row r="720" customHeight="1" spans="1:3">
      <c r="A720" s="54">
        <v>2101102</v>
      </c>
      <c r="B720" s="54" t="s">
        <v>1044</v>
      </c>
      <c r="C720" s="55">
        <v>0</v>
      </c>
    </row>
    <row r="721" customHeight="1" spans="1:3">
      <c r="A721" s="54">
        <v>2101103</v>
      </c>
      <c r="B721" s="54" t="s">
        <v>1047</v>
      </c>
      <c r="C721" s="55">
        <v>0</v>
      </c>
    </row>
    <row r="722" customHeight="1" spans="1:3">
      <c r="A722" s="54">
        <v>2101199</v>
      </c>
      <c r="B722" s="54" t="s">
        <v>1050</v>
      </c>
      <c r="C722" s="55">
        <v>0</v>
      </c>
    </row>
    <row r="723" customHeight="1" spans="1:3">
      <c r="A723" s="54">
        <v>21012</v>
      </c>
      <c r="B723" s="114" t="s">
        <v>1053</v>
      </c>
      <c r="C723" s="55">
        <f>SUM(C724:C726)</f>
        <v>20422</v>
      </c>
    </row>
    <row r="724" customHeight="1" spans="1:3">
      <c r="A724" s="54">
        <v>2101201</v>
      </c>
      <c r="B724" s="54" t="s">
        <v>1056</v>
      </c>
      <c r="C724" s="55">
        <v>0</v>
      </c>
    </row>
    <row r="725" customHeight="1" spans="1:3">
      <c r="A725" s="54">
        <v>2101202</v>
      </c>
      <c r="B725" s="54" t="s">
        <v>1058</v>
      </c>
      <c r="C725" s="55">
        <v>17044</v>
      </c>
    </row>
    <row r="726" customHeight="1" spans="1:3">
      <c r="A726" s="54">
        <v>2101299</v>
      </c>
      <c r="B726" s="54" t="s">
        <v>1060</v>
      </c>
      <c r="C726" s="55">
        <v>3378</v>
      </c>
    </row>
    <row r="727" customHeight="1" spans="1:3">
      <c r="A727" s="54">
        <v>21013</v>
      </c>
      <c r="B727" s="114" t="s">
        <v>1062</v>
      </c>
      <c r="C727" s="55">
        <f>SUM(C728:C730)</f>
        <v>1346</v>
      </c>
    </row>
    <row r="728" customHeight="1" spans="1:3">
      <c r="A728" s="54">
        <v>2101301</v>
      </c>
      <c r="B728" s="54" t="s">
        <v>1065</v>
      </c>
      <c r="C728" s="55">
        <v>203</v>
      </c>
    </row>
    <row r="729" customHeight="1" spans="1:3">
      <c r="A729" s="54">
        <v>2101302</v>
      </c>
      <c r="B729" s="54" t="s">
        <v>1068</v>
      </c>
      <c r="C729" s="55">
        <v>0</v>
      </c>
    </row>
    <row r="730" customHeight="1" spans="1:3">
      <c r="A730" s="54">
        <v>2101399</v>
      </c>
      <c r="B730" s="54" t="s">
        <v>1070</v>
      </c>
      <c r="C730" s="55">
        <v>1143</v>
      </c>
    </row>
    <row r="731" customHeight="1" spans="1:3">
      <c r="A731" s="54">
        <v>21014</v>
      </c>
      <c r="B731" s="114" t="s">
        <v>1073</v>
      </c>
      <c r="C731" s="55">
        <f>SUM(C732:C733)</f>
        <v>101</v>
      </c>
    </row>
    <row r="732" customHeight="1" spans="1:3">
      <c r="A732" s="54">
        <v>2101401</v>
      </c>
      <c r="B732" s="54" t="s">
        <v>1076</v>
      </c>
      <c r="C732" s="55">
        <v>101</v>
      </c>
    </row>
    <row r="733" customHeight="1" spans="1:3">
      <c r="A733" s="54">
        <v>2101499</v>
      </c>
      <c r="B733" s="54" t="s">
        <v>1079</v>
      </c>
      <c r="C733" s="55">
        <v>0</v>
      </c>
    </row>
    <row r="734" customHeight="1" spans="1:3">
      <c r="A734" s="54">
        <v>21015</v>
      </c>
      <c r="B734" s="114" t="s">
        <v>1082</v>
      </c>
      <c r="C734" s="55">
        <f>SUM(C735:C742)</f>
        <v>109</v>
      </c>
    </row>
    <row r="735" customHeight="1" spans="1:3">
      <c r="A735" s="54">
        <v>2101501</v>
      </c>
      <c r="B735" s="54" t="s">
        <v>585</v>
      </c>
      <c r="C735" s="55">
        <v>10</v>
      </c>
    </row>
    <row r="736" customHeight="1" spans="1:3">
      <c r="A736" s="54">
        <v>2101502</v>
      </c>
      <c r="B736" s="54" t="s">
        <v>587</v>
      </c>
      <c r="C736" s="55">
        <v>79</v>
      </c>
    </row>
    <row r="737" customHeight="1" spans="1:3">
      <c r="A737" s="54">
        <v>2101503</v>
      </c>
      <c r="B737" s="54" t="s">
        <v>590</v>
      </c>
      <c r="C737" s="55">
        <v>0</v>
      </c>
    </row>
    <row r="738" customHeight="1" spans="1:3">
      <c r="A738" s="54">
        <v>2101504</v>
      </c>
      <c r="B738" s="54" t="s">
        <v>580</v>
      </c>
      <c r="C738" s="55">
        <v>4</v>
      </c>
    </row>
    <row r="739" customHeight="1" spans="1:3">
      <c r="A739" s="54">
        <v>2101505</v>
      </c>
      <c r="B739" s="54" t="s">
        <v>1092</v>
      </c>
      <c r="C739" s="55">
        <v>0</v>
      </c>
    </row>
    <row r="740" customHeight="1" spans="1:3">
      <c r="A740" s="54">
        <v>2101506</v>
      </c>
      <c r="B740" s="54" t="s">
        <v>1094</v>
      </c>
      <c r="C740" s="55">
        <v>0</v>
      </c>
    </row>
    <row r="741" customHeight="1" spans="1:3">
      <c r="A741" s="54">
        <v>2101550</v>
      </c>
      <c r="B741" s="54" t="s">
        <v>586</v>
      </c>
      <c r="C741" s="55">
        <v>0</v>
      </c>
    </row>
    <row r="742" customHeight="1" spans="1:3">
      <c r="A742" s="54">
        <v>2101599</v>
      </c>
      <c r="B742" s="54" t="s">
        <v>1098</v>
      </c>
      <c r="C742" s="55">
        <v>16</v>
      </c>
    </row>
    <row r="743" customHeight="1" spans="1:3">
      <c r="A743" s="54">
        <v>21016</v>
      </c>
      <c r="B743" s="114" t="s">
        <v>1101</v>
      </c>
      <c r="C743" s="55">
        <f>C744</f>
        <v>0</v>
      </c>
    </row>
    <row r="744" customHeight="1" spans="1:3">
      <c r="A744" s="54">
        <v>2101601</v>
      </c>
      <c r="B744" s="54" t="s">
        <v>1104</v>
      </c>
      <c r="C744" s="55">
        <v>0</v>
      </c>
    </row>
    <row r="745" customHeight="1" spans="1:3">
      <c r="A745" s="54">
        <v>21099</v>
      </c>
      <c r="B745" s="114" t="s">
        <v>1107</v>
      </c>
      <c r="C745" s="55">
        <f>C746</f>
        <v>212</v>
      </c>
    </row>
    <row r="746" customHeight="1" spans="1:3">
      <c r="A746" s="54">
        <v>2109999</v>
      </c>
      <c r="B746" s="54" t="s">
        <v>1110</v>
      </c>
      <c r="C746" s="55">
        <v>212</v>
      </c>
    </row>
    <row r="747" customHeight="1" spans="1:3">
      <c r="A747" s="54">
        <v>211</v>
      </c>
      <c r="B747" s="114" t="s">
        <v>1113</v>
      </c>
      <c r="C747" s="55">
        <f>SUM(C748,C758,C762,C771,C776,C783,C789,C792,C795,C797,C799,C805,C807,C809,C824)</f>
        <v>842</v>
      </c>
    </row>
    <row r="748" customHeight="1" spans="1:3">
      <c r="A748" s="54">
        <v>21101</v>
      </c>
      <c r="B748" s="114" t="s">
        <v>1116</v>
      </c>
      <c r="C748" s="55">
        <f>SUM(C749:C757)</f>
        <v>241</v>
      </c>
    </row>
    <row r="749" customHeight="1" spans="1:3">
      <c r="A749" s="54">
        <v>2110101</v>
      </c>
      <c r="B749" s="54" t="s">
        <v>585</v>
      </c>
      <c r="C749" s="55">
        <v>215</v>
      </c>
    </row>
    <row r="750" customHeight="1" spans="1:3">
      <c r="A750" s="54">
        <v>2110102</v>
      </c>
      <c r="B750" s="54" t="s">
        <v>587</v>
      </c>
      <c r="C750" s="55">
        <v>0</v>
      </c>
    </row>
    <row r="751" customHeight="1" spans="1:3">
      <c r="A751" s="54">
        <v>2110103</v>
      </c>
      <c r="B751" s="54" t="s">
        <v>590</v>
      </c>
      <c r="C751" s="55">
        <v>0</v>
      </c>
    </row>
    <row r="752" customHeight="1" spans="1:3">
      <c r="A752" s="54">
        <v>2110104</v>
      </c>
      <c r="B752" s="54" t="s">
        <v>1121</v>
      </c>
      <c r="C752" s="55">
        <v>0</v>
      </c>
    </row>
    <row r="753" customHeight="1" spans="1:3">
      <c r="A753" s="54">
        <v>2110105</v>
      </c>
      <c r="B753" s="54" t="s">
        <v>1124</v>
      </c>
      <c r="C753" s="55">
        <v>0</v>
      </c>
    </row>
    <row r="754" customHeight="1" spans="1:3">
      <c r="A754" s="54">
        <v>2110106</v>
      </c>
      <c r="B754" s="54" t="s">
        <v>1126</v>
      </c>
      <c r="C754" s="55">
        <v>0</v>
      </c>
    </row>
    <row r="755" customHeight="1" spans="1:3">
      <c r="A755" s="54">
        <v>2110107</v>
      </c>
      <c r="B755" s="54" t="s">
        <v>1128</v>
      </c>
      <c r="C755" s="55">
        <v>0</v>
      </c>
    </row>
    <row r="756" customHeight="1" spans="1:3">
      <c r="A756" s="54">
        <v>2110108</v>
      </c>
      <c r="B756" s="54" t="s">
        <v>1130</v>
      </c>
      <c r="C756" s="55">
        <v>0</v>
      </c>
    </row>
    <row r="757" customHeight="1" spans="1:3">
      <c r="A757" s="54">
        <v>2110199</v>
      </c>
      <c r="B757" s="54" t="s">
        <v>1133</v>
      </c>
      <c r="C757" s="55">
        <v>26</v>
      </c>
    </row>
    <row r="758" customHeight="1" spans="1:3">
      <c r="A758" s="54">
        <v>21102</v>
      </c>
      <c r="B758" s="114" t="s">
        <v>1136</v>
      </c>
      <c r="C758" s="55">
        <f>SUM(C759:C761)</f>
        <v>48</v>
      </c>
    </row>
    <row r="759" customHeight="1" spans="1:3">
      <c r="A759" s="54">
        <v>2110203</v>
      </c>
      <c r="B759" s="54" t="s">
        <v>1138</v>
      </c>
      <c r="C759" s="55">
        <v>0</v>
      </c>
    </row>
    <row r="760" customHeight="1" spans="1:3">
      <c r="A760" s="54">
        <v>2110204</v>
      </c>
      <c r="B760" s="54" t="s">
        <v>1141</v>
      </c>
      <c r="C760" s="55">
        <v>0</v>
      </c>
    </row>
    <row r="761" customHeight="1" spans="1:3">
      <c r="A761" s="54">
        <v>2110299</v>
      </c>
      <c r="B761" s="54" t="s">
        <v>1143</v>
      </c>
      <c r="C761" s="55">
        <v>48</v>
      </c>
    </row>
    <row r="762" customHeight="1" spans="1:3">
      <c r="A762" s="54">
        <v>21103</v>
      </c>
      <c r="B762" s="114" t="s">
        <v>1146</v>
      </c>
      <c r="C762" s="55">
        <f>SUM(C763:C770)</f>
        <v>34</v>
      </c>
    </row>
    <row r="763" customHeight="1" spans="1:3">
      <c r="A763" s="54">
        <v>2110301</v>
      </c>
      <c r="B763" s="54" t="s">
        <v>1149</v>
      </c>
      <c r="C763" s="55">
        <v>0</v>
      </c>
    </row>
    <row r="764" customHeight="1" spans="1:3">
      <c r="A764" s="54">
        <v>2110302</v>
      </c>
      <c r="B764" s="54" t="s">
        <v>1152</v>
      </c>
      <c r="C764" s="55">
        <v>34</v>
      </c>
    </row>
    <row r="765" customHeight="1" spans="1:3">
      <c r="A765" s="54">
        <v>2110303</v>
      </c>
      <c r="B765" s="54" t="s">
        <v>1155</v>
      </c>
      <c r="C765" s="55">
        <v>0</v>
      </c>
    </row>
    <row r="766" customHeight="1" spans="1:3">
      <c r="A766" s="54">
        <v>2110304</v>
      </c>
      <c r="B766" s="54" t="s">
        <v>1158</v>
      </c>
      <c r="C766" s="55">
        <v>0</v>
      </c>
    </row>
    <row r="767" customHeight="1" spans="1:3">
      <c r="A767" s="54">
        <v>2110305</v>
      </c>
      <c r="B767" s="54" t="s">
        <v>1160</v>
      </c>
      <c r="C767" s="55">
        <v>0</v>
      </c>
    </row>
    <row r="768" customHeight="1" spans="1:3">
      <c r="A768" s="54">
        <v>2110306</v>
      </c>
      <c r="B768" s="54" t="s">
        <v>1162</v>
      </c>
      <c r="C768" s="55">
        <v>0</v>
      </c>
    </row>
    <row r="769" customHeight="1" spans="1:3">
      <c r="A769" s="54">
        <v>2110307</v>
      </c>
      <c r="B769" s="54" t="s">
        <v>1164</v>
      </c>
      <c r="C769" s="55">
        <v>0</v>
      </c>
    </row>
    <row r="770" customHeight="1" spans="1:3">
      <c r="A770" s="54">
        <v>2110399</v>
      </c>
      <c r="B770" s="54" t="s">
        <v>1167</v>
      </c>
      <c r="C770" s="55">
        <v>0</v>
      </c>
    </row>
    <row r="771" customHeight="1" spans="1:3">
      <c r="A771" s="54">
        <v>21104</v>
      </c>
      <c r="B771" s="114" t="s">
        <v>1170</v>
      </c>
      <c r="C771" s="55">
        <f>SUM(C772:C775)</f>
        <v>376</v>
      </c>
    </row>
    <row r="772" customHeight="1" spans="1:3">
      <c r="A772" s="54">
        <v>2110401</v>
      </c>
      <c r="B772" s="54" t="s">
        <v>1173</v>
      </c>
      <c r="C772" s="55">
        <v>356</v>
      </c>
    </row>
    <row r="773" customHeight="1" spans="1:3">
      <c r="A773" s="54">
        <v>2110402</v>
      </c>
      <c r="B773" s="54" t="s">
        <v>1176</v>
      </c>
      <c r="C773" s="55">
        <v>0</v>
      </c>
    </row>
    <row r="774" customHeight="1" spans="1:3">
      <c r="A774" s="54">
        <v>2110404</v>
      </c>
      <c r="B774" s="54" t="s">
        <v>1179</v>
      </c>
      <c r="C774" s="55">
        <v>0</v>
      </c>
    </row>
    <row r="775" customHeight="1" spans="1:3">
      <c r="A775" s="54">
        <v>2110499</v>
      </c>
      <c r="B775" s="54" t="s">
        <v>1182</v>
      </c>
      <c r="C775" s="55">
        <v>20</v>
      </c>
    </row>
    <row r="776" customHeight="1" spans="1:3">
      <c r="A776" s="54">
        <v>21105</v>
      </c>
      <c r="B776" s="114" t="s">
        <v>1185</v>
      </c>
      <c r="C776" s="55">
        <f>SUM(C777:C782)</f>
        <v>5</v>
      </c>
    </row>
    <row r="777" customHeight="1" spans="1:3">
      <c r="A777" s="54">
        <v>2110501</v>
      </c>
      <c r="B777" s="54" t="s">
        <v>1188</v>
      </c>
      <c r="C777" s="55">
        <v>0</v>
      </c>
    </row>
    <row r="778" customHeight="1" spans="1:3">
      <c r="A778" s="54">
        <v>2110502</v>
      </c>
      <c r="B778" s="54" t="s">
        <v>1191</v>
      </c>
      <c r="C778" s="55">
        <v>0</v>
      </c>
    </row>
    <row r="779" customHeight="1" spans="1:3">
      <c r="A779" s="54">
        <v>2110503</v>
      </c>
      <c r="B779" s="54" t="s">
        <v>1193</v>
      </c>
      <c r="C779" s="55">
        <v>0</v>
      </c>
    </row>
    <row r="780" customHeight="1" spans="1:3">
      <c r="A780" s="54">
        <v>2110506</v>
      </c>
      <c r="B780" s="54" t="s">
        <v>1195</v>
      </c>
      <c r="C780" s="55">
        <v>0</v>
      </c>
    </row>
    <row r="781" customHeight="1" spans="1:3">
      <c r="A781" s="54">
        <v>2110507</v>
      </c>
      <c r="B781" s="54" t="s">
        <v>1197</v>
      </c>
      <c r="C781" s="55">
        <v>5</v>
      </c>
    </row>
    <row r="782" customHeight="1" spans="1:3">
      <c r="A782" s="54">
        <v>2110599</v>
      </c>
      <c r="B782" s="54" t="s">
        <v>1200</v>
      </c>
      <c r="C782" s="55">
        <v>0</v>
      </c>
    </row>
    <row r="783" customHeight="1" spans="1:3">
      <c r="A783" s="54">
        <v>21106</v>
      </c>
      <c r="B783" s="114" t="s">
        <v>1203</v>
      </c>
      <c r="C783" s="55">
        <f>SUM(C784:C788)</f>
        <v>0</v>
      </c>
    </row>
    <row r="784" customHeight="1" spans="1:3">
      <c r="A784" s="54">
        <v>2110602</v>
      </c>
      <c r="B784" s="54" t="s">
        <v>1206</v>
      </c>
      <c r="C784" s="55">
        <v>0</v>
      </c>
    </row>
    <row r="785" customHeight="1" spans="1:3">
      <c r="A785" s="54">
        <v>2110603</v>
      </c>
      <c r="B785" s="54" t="s">
        <v>1209</v>
      </c>
      <c r="C785" s="55">
        <v>0</v>
      </c>
    </row>
    <row r="786" customHeight="1" spans="1:3">
      <c r="A786" s="54">
        <v>2110604</v>
      </c>
      <c r="B786" s="54" t="s">
        <v>1212</v>
      </c>
      <c r="C786" s="55">
        <v>0</v>
      </c>
    </row>
    <row r="787" customHeight="1" spans="1:3">
      <c r="A787" s="54">
        <v>2110605</v>
      </c>
      <c r="B787" s="54" t="s">
        <v>1215</v>
      </c>
      <c r="C787" s="55">
        <v>0</v>
      </c>
    </row>
    <row r="788" customHeight="1" spans="1:3">
      <c r="A788" s="54">
        <v>2110699</v>
      </c>
      <c r="B788" s="54" t="s">
        <v>1218</v>
      </c>
      <c r="C788" s="55">
        <v>0</v>
      </c>
    </row>
    <row r="789" customHeight="1" spans="1:3">
      <c r="A789" s="54">
        <v>21107</v>
      </c>
      <c r="B789" s="114" t="s">
        <v>1221</v>
      </c>
      <c r="C789" s="55">
        <f>SUM(C790:C791)</f>
        <v>0</v>
      </c>
    </row>
    <row r="790" customHeight="1" spans="1:3">
      <c r="A790" s="54">
        <v>2110704</v>
      </c>
      <c r="B790" s="54" t="s">
        <v>1223</v>
      </c>
      <c r="C790" s="55">
        <v>0</v>
      </c>
    </row>
    <row r="791" customHeight="1" spans="1:3">
      <c r="A791" s="54">
        <v>2110799</v>
      </c>
      <c r="B791" s="54" t="s">
        <v>1225</v>
      </c>
      <c r="C791" s="55">
        <v>0</v>
      </c>
    </row>
    <row r="792" customHeight="1" spans="1:3">
      <c r="A792" s="54">
        <v>21108</v>
      </c>
      <c r="B792" s="114" t="s">
        <v>1227</v>
      </c>
      <c r="C792" s="55">
        <f>SUM(C793:C794)</f>
        <v>0</v>
      </c>
    </row>
    <row r="793" customHeight="1" spans="1:3">
      <c r="A793" s="54">
        <v>2110804</v>
      </c>
      <c r="B793" s="54" t="s">
        <v>1229</v>
      </c>
      <c r="C793" s="55">
        <v>0</v>
      </c>
    </row>
    <row r="794" customHeight="1" spans="1:3">
      <c r="A794" s="54">
        <v>2110899</v>
      </c>
      <c r="B794" s="54" t="s">
        <v>1232</v>
      </c>
      <c r="C794" s="55">
        <v>0</v>
      </c>
    </row>
    <row r="795" customHeight="1" spans="1:3">
      <c r="A795" s="54">
        <v>21109</v>
      </c>
      <c r="B795" s="114" t="s">
        <v>1235</v>
      </c>
      <c r="C795" s="55">
        <f>C796</f>
        <v>0</v>
      </c>
    </row>
    <row r="796" customHeight="1" spans="1:3">
      <c r="A796" s="54">
        <v>2110901</v>
      </c>
      <c r="B796" s="54" t="s">
        <v>1238</v>
      </c>
      <c r="C796" s="55">
        <v>0</v>
      </c>
    </row>
    <row r="797" customHeight="1" spans="1:3">
      <c r="A797" s="54">
        <v>21110</v>
      </c>
      <c r="B797" s="114" t="s">
        <v>1241</v>
      </c>
      <c r="C797" s="55">
        <f>C798</f>
        <v>138</v>
      </c>
    </row>
    <row r="798" customHeight="1" spans="1:3">
      <c r="A798" s="54">
        <v>2111001</v>
      </c>
      <c r="B798" s="54" t="s">
        <v>1244</v>
      </c>
      <c r="C798" s="55">
        <v>138</v>
      </c>
    </row>
    <row r="799" customHeight="1" spans="1:3">
      <c r="A799" s="54">
        <v>21111</v>
      </c>
      <c r="B799" s="114" t="s">
        <v>1247</v>
      </c>
      <c r="C799" s="55">
        <f>SUM(C800:C804)</f>
        <v>0</v>
      </c>
    </row>
    <row r="800" customHeight="1" spans="1:3">
      <c r="A800" s="54">
        <v>2111101</v>
      </c>
      <c r="B800" s="54" t="s">
        <v>1248</v>
      </c>
      <c r="C800" s="55">
        <v>0</v>
      </c>
    </row>
    <row r="801" customHeight="1" spans="1:3">
      <c r="A801" s="54">
        <v>2111102</v>
      </c>
      <c r="B801" s="54" t="s">
        <v>1251</v>
      </c>
      <c r="C801" s="55">
        <v>0</v>
      </c>
    </row>
    <row r="802" customHeight="1" spans="1:3">
      <c r="A802" s="54">
        <v>2111103</v>
      </c>
      <c r="B802" s="54" t="s">
        <v>1254</v>
      </c>
      <c r="C802" s="55">
        <v>0</v>
      </c>
    </row>
    <row r="803" customHeight="1" spans="1:3">
      <c r="A803" s="54">
        <v>2111104</v>
      </c>
      <c r="B803" s="54" t="s">
        <v>1257</v>
      </c>
      <c r="C803" s="55">
        <v>0</v>
      </c>
    </row>
    <row r="804" customHeight="1" spans="1:3">
      <c r="A804" s="54">
        <v>2111199</v>
      </c>
      <c r="B804" s="54" t="s">
        <v>1260</v>
      </c>
      <c r="C804" s="55">
        <v>0</v>
      </c>
    </row>
    <row r="805" customHeight="1" spans="1:3">
      <c r="A805" s="54">
        <v>21112</v>
      </c>
      <c r="B805" s="114" t="s">
        <v>1263</v>
      </c>
      <c r="C805" s="55">
        <f>C806</f>
        <v>0</v>
      </c>
    </row>
    <row r="806" customHeight="1" spans="1:3">
      <c r="A806" s="54">
        <v>2111201</v>
      </c>
      <c r="B806" s="54" t="s">
        <v>1266</v>
      </c>
      <c r="C806" s="55">
        <v>0</v>
      </c>
    </row>
    <row r="807" customHeight="1" spans="1:3">
      <c r="A807" s="54">
        <v>21113</v>
      </c>
      <c r="B807" s="114" t="s">
        <v>1268</v>
      </c>
      <c r="C807" s="55">
        <f>C808</f>
        <v>0</v>
      </c>
    </row>
    <row r="808" customHeight="1" spans="1:3">
      <c r="A808" s="54">
        <v>2111301</v>
      </c>
      <c r="B808" s="54" t="s">
        <v>1270</v>
      </c>
      <c r="C808" s="55">
        <v>0</v>
      </c>
    </row>
    <row r="809" customHeight="1" spans="1:3">
      <c r="A809" s="54">
        <v>21114</v>
      </c>
      <c r="B809" s="114" t="s">
        <v>1272</v>
      </c>
      <c r="C809" s="55">
        <f>SUM(C810:C823)</f>
        <v>0</v>
      </c>
    </row>
    <row r="810" customHeight="1" spans="1:3">
      <c r="A810" s="54">
        <v>2111401</v>
      </c>
      <c r="B810" s="54" t="s">
        <v>585</v>
      </c>
      <c r="C810" s="55">
        <v>0</v>
      </c>
    </row>
    <row r="811" customHeight="1" spans="1:3">
      <c r="A811" s="54">
        <v>2111402</v>
      </c>
      <c r="B811" s="54" t="s">
        <v>587</v>
      </c>
      <c r="C811" s="55">
        <v>0</v>
      </c>
    </row>
    <row r="812" customHeight="1" spans="1:3">
      <c r="A812" s="54">
        <v>2111403</v>
      </c>
      <c r="B812" s="54" t="s">
        <v>590</v>
      </c>
      <c r="C812" s="55">
        <v>0</v>
      </c>
    </row>
    <row r="813" customHeight="1" spans="1:3">
      <c r="A813" s="54">
        <v>2111404</v>
      </c>
      <c r="B813" s="54" t="s">
        <v>1281</v>
      </c>
      <c r="C813" s="55">
        <v>0</v>
      </c>
    </row>
    <row r="814" customHeight="1" spans="1:3">
      <c r="A814" s="54">
        <v>2111405</v>
      </c>
      <c r="B814" s="54" t="s">
        <v>1122</v>
      </c>
      <c r="C814" s="55">
        <v>0</v>
      </c>
    </row>
    <row r="815" customHeight="1" spans="1:3">
      <c r="A815" s="54">
        <v>2111406</v>
      </c>
      <c r="B815" s="54" t="s">
        <v>1125</v>
      </c>
      <c r="C815" s="55">
        <v>0</v>
      </c>
    </row>
    <row r="816" customHeight="1" spans="1:3">
      <c r="A816" s="54">
        <v>2111407</v>
      </c>
      <c r="B816" s="54" t="s">
        <v>1127</v>
      </c>
      <c r="C816" s="55">
        <v>0</v>
      </c>
    </row>
    <row r="817" customHeight="1" spans="1:3">
      <c r="A817" s="54">
        <v>2111408</v>
      </c>
      <c r="B817" s="54" t="s">
        <v>1129</v>
      </c>
      <c r="C817" s="55">
        <v>0</v>
      </c>
    </row>
    <row r="818" customHeight="1" spans="1:3">
      <c r="A818" s="54">
        <v>2111409</v>
      </c>
      <c r="B818" s="54" t="s">
        <v>1131</v>
      </c>
      <c r="C818" s="55">
        <v>0</v>
      </c>
    </row>
    <row r="819" customHeight="1" spans="1:3">
      <c r="A819" s="54">
        <v>2111410</v>
      </c>
      <c r="B819" s="54" t="s">
        <v>1134</v>
      </c>
      <c r="C819" s="55">
        <v>0</v>
      </c>
    </row>
    <row r="820" customHeight="1" spans="1:3">
      <c r="A820" s="54">
        <v>2111411</v>
      </c>
      <c r="B820" s="54" t="s">
        <v>580</v>
      </c>
      <c r="C820" s="55">
        <v>0</v>
      </c>
    </row>
    <row r="821" customHeight="1" spans="1:3">
      <c r="A821" s="54">
        <v>2111413</v>
      </c>
      <c r="B821" s="54" t="s">
        <v>1139</v>
      </c>
      <c r="C821" s="55">
        <v>0</v>
      </c>
    </row>
    <row r="822" customHeight="1" spans="1:3">
      <c r="A822" s="54">
        <v>2111450</v>
      </c>
      <c r="B822" s="54" t="s">
        <v>586</v>
      </c>
      <c r="C822" s="55">
        <v>0</v>
      </c>
    </row>
    <row r="823" customHeight="1" spans="1:3">
      <c r="A823" s="54">
        <v>2111499</v>
      </c>
      <c r="B823" s="54" t="s">
        <v>1144</v>
      </c>
      <c r="C823" s="55">
        <v>0</v>
      </c>
    </row>
    <row r="824" customHeight="1" spans="1:3">
      <c r="A824" s="54">
        <v>21199</v>
      </c>
      <c r="B824" s="114" t="s">
        <v>1147</v>
      </c>
      <c r="C824" s="55">
        <f>C825</f>
        <v>0</v>
      </c>
    </row>
    <row r="825" customHeight="1" spans="1:3">
      <c r="A825" s="54">
        <v>2119999</v>
      </c>
      <c r="B825" s="54" t="s">
        <v>1150</v>
      </c>
      <c r="C825" s="55">
        <v>0</v>
      </c>
    </row>
    <row r="826" customHeight="1" spans="1:3">
      <c r="A826" s="54">
        <v>212</v>
      </c>
      <c r="B826" s="114" t="s">
        <v>1153</v>
      </c>
      <c r="C826" s="55">
        <f>SUM(C827,C838,C840,C843,C845,C847)</f>
        <v>6550</v>
      </c>
    </row>
    <row r="827" customHeight="1" spans="1:3">
      <c r="A827" s="54">
        <v>21201</v>
      </c>
      <c r="B827" s="114" t="s">
        <v>1156</v>
      </c>
      <c r="C827" s="55">
        <f>SUM(C828:C837)</f>
        <v>1777</v>
      </c>
    </row>
    <row r="828" customHeight="1" spans="1:3">
      <c r="A828" s="54">
        <v>2120101</v>
      </c>
      <c r="B828" s="54" t="s">
        <v>585</v>
      </c>
      <c r="C828" s="55">
        <v>859</v>
      </c>
    </row>
    <row r="829" customHeight="1" spans="1:3">
      <c r="A829" s="54">
        <v>2120102</v>
      </c>
      <c r="B829" s="54" t="s">
        <v>587</v>
      </c>
      <c r="C829" s="55">
        <v>0</v>
      </c>
    </row>
    <row r="830" customHeight="1" spans="1:3">
      <c r="A830" s="54">
        <v>2120103</v>
      </c>
      <c r="B830" s="54" t="s">
        <v>590</v>
      </c>
      <c r="C830" s="55">
        <v>0</v>
      </c>
    </row>
    <row r="831" customHeight="1" spans="1:3">
      <c r="A831" s="54">
        <v>2120104</v>
      </c>
      <c r="B831" s="54" t="s">
        <v>1165</v>
      </c>
      <c r="C831" s="55">
        <v>445</v>
      </c>
    </row>
    <row r="832" customHeight="1" spans="1:3">
      <c r="A832" s="54">
        <v>2120105</v>
      </c>
      <c r="B832" s="54" t="s">
        <v>1168</v>
      </c>
      <c r="C832" s="55">
        <v>0</v>
      </c>
    </row>
    <row r="833" customHeight="1" spans="1:3">
      <c r="A833" s="54">
        <v>2120106</v>
      </c>
      <c r="B833" s="54" t="s">
        <v>1171</v>
      </c>
      <c r="C833" s="55">
        <v>0</v>
      </c>
    </row>
    <row r="834" customHeight="1" spans="1:3">
      <c r="A834" s="54">
        <v>2120107</v>
      </c>
      <c r="B834" s="54" t="s">
        <v>1174</v>
      </c>
      <c r="C834" s="55">
        <v>0</v>
      </c>
    </row>
    <row r="835" customHeight="1" spans="1:3">
      <c r="A835" s="54">
        <v>2120109</v>
      </c>
      <c r="B835" s="54" t="s">
        <v>1177</v>
      </c>
      <c r="C835" s="55">
        <v>75</v>
      </c>
    </row>
    <row r="836" customHeight="1" spans="1:3">
      <c r="A836" s="54">
        <v>2120110</v>
      </c>
      <c r="B836" s="54" t="s">
        <v>1180</v>
      </c>
      <c r="C836" s="55">
        <v>0</v>
      </c>
    </row>
    <row r="837" customHeight="1" spans="1:3">
      <c r="A837" s="54">
        <v>2120199</v>
      </c>
      <c r="B837" s="54" t="s">
        <v>1183</v>
      </c>
      <c r="C837" s="55">
        <v>398</v>
      </c>
    </row>
    <row r="838" customHeight="1" spans="1:3">
      <c r="A838" s="54">
        <v>21202</v>
      </c>
      <c r="B838" s="114" t="s">
        <v>1186</v>
      </c>
      <c r="C838" s="55">
        <f>C839</f>
        <v>0</v>
      </c>
    </row>
    <row r="839" customHeight="1" spans="1:3">
      <c r="A839" s="54">
        <v>2120201</v>
      </c>
      <c r="B839" s="54" t="s">
        <v>1189</v>
      </c>
      <c r="C839" s="55">
        <v>0</v>
      </c>
    </row>
    <row r="840" customHeight="1" spans="1:3">
      <c r="A840" s="54">
        <v>21203</v>
      </c>
      <c r="B840" s="114" t="s">
        <v>1192</v>
      </c>
      <c r="C840" s="55">
        <f>SUM(C841:C842)</f>
        <v>304</v>
      </c>
    </row>
    <row r="841" customHeight="1" spans="1:3">
      <c r="A841" s="54">
        <v>2120303</v>
      </c>
      <c r="B841" s="54" t="s">
        <v>1194</v>
      </c>
      <c r="C841" s="55">
        <v>295</v>
      </c>
    </row>
    <row r="842" customHeight="1" spans="1:3">
      <c r="A842" s="54">
        <v>2120399</v>
      </c>
      <c r="B842" s="54" t="s">
        <v>1196</v>
      </c>
      <c r="C842" s="55">
        <v>9</v>
      </c>
    </row>
    <row r="843" customHeight="1" spans="1:3">
      <c r="A843" s="54">
        <v>21205</v>
      </c>
      <c r="B843" s="114" t="s">
        <v>1198</v>
      </c>
      <c r="C843" s="55">
        <f t="shared" ref="C843:C847" si="1">C844</f>
        <v>946</v>
      </c>
    </row>
    <row r="844" customHeight="1" spans="1:3">
      <c r="A844" s="54">
        <v>2120501</v>
      </c>
      <c r="B844" s="54" t="s">
        <v>1201</v>
      </c>
      <c r="C844" s="55">
        <v>946</v>
      </c>
    </row>
    <row r="845" customHeight="1" spans="1:3">
      <c r="A845" s="54">
        <v>21206</v>
      </c>
      <c r="B845" s="114" t="s">
        <v>1204</v>
      </c>
      <c r="C845" s="55">
        <f t="shared" si="1"/>
        <v>98</v>
      </c>
    </row>
    <row r="846" customHeight="1" spans="1:3">
      <c r="A846" s="54">
        <v>2120601</v>
      </c>
      <c r="B846" s="54" t="s">
        <v>1207</v>
      </c>
      <c r="C846" s="55">
        <v>98</v>
      </c>
    </row>
    <row r="847" customHeight="1" spans="1:3">
      <c r="A847" s="54">
        <v>21299</v>
      </c>
      <c r="B847" s="114" t="s">
        <v>1210</v>
      </c>
      <c r="C847" s="55">
        <f t="shared" si="1"/>
        <v>3425</v>
      </c>
    </row>
    <row r="848" customHeight="1" spans="1:3">
      <c r="A848" s="54">
        <v>2129999</v>
      </c>
      <c r="B848" s="54" t="s">
        <v>1213</v>
      </c>
      <c r="C848" s="55">
        <v>3425</v>
      </c>
    </row>
    <row r="849" customHeight="1" spans="1:3">
      <c r="A849" s="54">
        <v>213</v>
      </c>
      <c r="B849" s="114" t="s">
        <v>1216</v>
      </c>
      <c r="C849" s="55">
        <f>SUM(C850,C876,C901,C929,C940,C947,C954,C957)</f>
        <v>54265</v>
      </c>
    </row>
    <row r="850" customHeight="1" spans="1:3">
      <c r="A850" s="54">
        <v>21301</v>
      </c>
      <c r="B850" s="114" t="s">
        <v>1219</v>
      </c>
      <c r="C850" s="55">
        <f>SUM(C851:C875)</f>
        <v>11167</v>
      </c>
    </row>
    <row r="851" customHeight="1" spans="1:3">
      <c r="A851" s="54">
        <v>2130101</v>
      </c>
      <c r="B851" s="54" t="s">
        <v>585</v>
      </c>
      <c r="C851" s="55">
        <v>1248</v>
      </c>
    </row>
    <row r="852" customHeight="1" spans="1:3">
      <c r="A852" s="54">
        <v>2130102</v>
      </c>
      <c r="B852" s="54" t="s">
        <v>587</v>
      </c>
      <c r="C852" s="55">
        <v>0</v>
      </c>
    </row>
    <row r="853" customHeight="1" spans="1:3">
      <c r="A853" s="54">
        <v>2130103</v>
      </c>
      <c r="B853" s="54" t="s">
        <v>590</v>
      </c>
      <c r="C853" s="55">
        <v>0</v>
      </c>
    </row>
    <row r="854" customHeight="1" spans="1:3">
      <c r="A854" s="54">
        <v>2130104</v>
      </c>
      <c r="B854" s="54" t="s">
        <v>586</v>
      </c>
      <c r="C854" s="55">
        <v>162</v>
      </c>
    </row>
    <row r="855" customHeight="1" spans="1:3">
      <c r="A855" s="54">
        <v>2130105</v>
      </c>
      <c r="B855" s="54" t="s">
        <v>1230</v>
      </c>
      <c r="C855" s="55">
        <v>157</v>
      </c>
    </row>
    <row r="856" customHeight="1" spans="1:3">
      <c r="A856" s="54">
        <v>2130106</v>
      </c>
      <c r="B856" s="54" t="s">
        <v>1233</v>
      </c>
      <c r="C856" s="55">
        <v>0</v>
      </c>
    </row>
    <row r="857" customHeight="1" spans="1:3">
      <c r="A857" s="54">
        <v>2130108</v>
      </c>
      <c r="B857" s="54" t="s">
        <v>1236</v>
      </c>
      <c r="C857" s="55">
        <v>23</v>
      </c>
    </row>
    <row r="858" customHeight="1" spans="1:3">
      <c r="A858" s="54">
        <v>2130109</v>
      </c>
      <c r="B858" s="54" t="s">
        <v>1239</v>
      </c>
      <c r="C858" s="55">
        <v>16</v>
      </c>
    </row>
    <row r="859" customHeight="1" spans="1:3">
      <c r="A859" s="54">
        <v>2130110</v>
      </c>
      <c r="B859" s="54" t="s">
        <v>1242</v>
      </c>
      <c r="C859" s="55">
        <v>10</v>
      </c>
    </row>
    <row r="860" customHeight="1" spans="1:3">
      <c r="A860" s="54">
        <v>2130111</v>
      </c>
      <c r="B860" s="54" t="s">
        <v>1245</v>
      </c>
      <c r="C860" s="55">
        <v>0</v>
      </c>
    </row>
    <row r="861" customHeight="1" spans="1:3">
      <c r="A861" s="54">
        <v>2130112</v>
      </c>
      <c r="B861" s="54" t="s">
        <v>1184</v>
      </c>
      <c r="C861" s="55">
        <v>0</v>
      </c>
    </row>
    <row r="862" customHeight="1" spans="1:3">
      <c r="A862" s="54">
        <v>2130114</v>
      </c>
      <c r="B862" s="54" t="s">
        <v>1249</v>
      </c>
      <c r="C862" s="55">
        <v>0</v>
      </c>
    </row>
    <row r="863" customHeight="1" spans="1:3">
      <c r="A863" s="54">
        <v>2130119</v>
      </c>
      <c r="B863" s="54" t="s">
        <v>1252</v>
      </c>
      <c r="C863" s="55">
        <v>0</v>
      </c>
    </row>
    <row r="864" customHeight="1" spans="1:3">
      <c r="A864" s="54">
        <v>2130120</v>
      </c>
      <c r="B864" s="54" t="s">
        <v>1255</v>
      </c>
      <c r="C864" s="55">
        <v>0</v>
      </c>
    </row>
    <row r="865" customHeight="1" spans="1:3">
      <c r="A865" s="54">
        <v>2130121</v>
      </c>
      <c r="B865" s="54" t="s">
        <v>1258</v>
      </c>
      <c r="C865" s="55">
        <v>0</v>
      </c>
    </row>
    <row r="866" customHeight="1" spans="1:3">
      <c r="A866" s="54">
        <v>2130122</v>
      </c>
      <c r="B866" s="54" t="s">
        <v>1261</v>
      </c>
      <c r="C866" s="55">
        <v>4613</v>
      </c>
    </row>
    <row r="867" customHeight="1" spans="1:3">
      <c r="A867" s="54">
        <v>2130124</v>
      </c>
      <c r="B867" s="54" t="s">
        <v>1264</v>
      </c>
      <c r="C867" s="55">
        <v>15</v>
      </c>
    </row>
    <row r="868" customHeight="1" spans="1:3">
      <c r="A868" s="54">
        <v>2130125</v>
      </c>
      <c r="B868" s="54" t="s">
        <v>1267</v>
      </c>
      <c r="C868" s="55">
        <v>0</v>
      </c>
    </row>
    <row r="869" customHeight="1" spans="1:3">
      <c r="A869" s="54">
        <v>2130126</v>
      </c>
      <c r="B869" s="54" t="s">
        <v>1269</v>
      </c>
      <c r="C869" s="55">
        <v>2000</v>
      </c>
    </row>
    <row r="870" customHeight="1" spans="1:3">
      <c r="A870" s="54">
        <v>2130135</v>
      </c>
      <c r="B870" s="54" t="s">
        <v>1271</v>
      </c>
      <c r="C870" s="55">
        <v>240</v>
      </c>
    </row>
    <row r="871" customHeight="1" spans="1:3">
      <c r="A871" s="54">
        <v>2130142</v>
      </c>
      <c r="B871" s="54" t="s">
        <v>1273</v>
      </c>
      <c r="C871" s="55">
        <v>0</v>
      </c>
    </row>
    <row r="872" customHeight="1" spans="1:3">
      <c r="A872" s="54">
        <v>2130148</v>
      </c>
      <c r="B872" s="54" t="s">
        <v>1275</v>
      </c>
      <c r="C872" s="55">
        <v>0</v>
      </c>
    </row>
    <row r="873" customHeight="1" spans="1:3">
      <c r="A873" s="54">
        <v>2130152</v>
      </c>
      <c r="B873" s="54" t="s">
        <v>1277</v>
      </c>
      <c r="C873" s="55">
        <v>0</v>
      </c>
    </row>
    <row r="874" customHeight="1" spans="1:3">
      <c r="A874" s="54">
        <v>2130153</v>
      </c>
      <c r="B874" s="54" t="s">
        <v>1279</v>
      </c>
      <c r="C874" s="55">
        <v>2376</v>
      </c>
    </row>
    <row r="875" customHeight="1" spans="1:3">
      <c r="A875" s="54">
        <v>2130199</v>
      </c>
      <c r="B875" s="54" t="s">
        <v>1282</v>
      </c>
      <c r="C875" s="55">
        <v>307</v>
      </c>
    </row>
    <row r="876" customHeight="1" spans="1:3">
      <c r="A876" s="54">
        <v>21302</v>
      </c>
      <c r="B876" s="114" t="s">
        <v>1123</v>
      </c>
      <c r="C876" s="55">
        <f>SUM(C877:C900)</f>
        <v>3929</v>
      </c>
    </row>
    <row r="877" customHeight="1" spans="1:3">
      <c r="A877" s="54">
        <v>2130201</v>
      </c>
      <c r="B877" s="54" t="s">
        <v>585</v>
      </c>
      <c r="C877" s="55">
        <v>1788</v>
      </c>
    </row>
    <row r="878" customHeight="1" spans="1:3">
      <c r="A878" s="54">
        <v>2130202</v>
      </c>
      <c r="B878" s="54" t="s">
        <v>587</v>
      </c>
      <c r="C878" s="55">
        <v>0</v>
      </c>
    </row>
    <row r="879" customHeight="1" spans="1:3">
      <c r="A879" s="54">
        <v>2130203</v>
      </c>
      <c r="B879" s="54" t="s">
        <v>590</v>
      </c>
      <c r="C879" s="55">
        <v>0</v>
      </c>
    </row>
    <row r="880" customHeight="1" spans="1:3">
      <c r="A880" s="54">
        <v>2130204</v>
      </c>
      <c r="B880" s="54" t="s">
        <v>1132</v>
      </c>
      <c r="C880" s="55">
        <v>0</v>
      </c>
    </row>
    <row r="881" customHeight="1" spans="1:3">
      <c r="A881" s="54">
        <v>2130205</v>
      </c>
      <c r="B881" s="54" t="s">
        <v>1135</v>
      </c>
      <c r="C881" s="55">
        <v>54</v>
      </c>
    </row>
    <row r="882" customHeight="1" spans="1:3">
      <c r="A882" s="54">
        <v>2130206</v>
      </c>
      <c r="B882" s="54" t="s">
        <v>1137</v>
      </c>
      <c r="C882" s="55">
        <v>8</v>
      </c>
    </row>
    <row r="883" customHeight="1" spans="1:3">
      <c r="A883" s="54">
        <v>2130207</v>
      </c>
      <c r="B883" s="54" t="s">
        <v>1140</v>
      </c>
      <c r="C883" s="55">
        <v>16</v>
      </c>
    </row>
    <row r="884" customHeight="1" spans="1:3">
      <c r="A884" s="54">
        <v>2130209</v>
      </c>
      <c r="B884" s="54" t="s">
        <v>1142</v>
      </c>
      <c r="C884" s="55">
        <v>1249</v>
      </c>
    </row>
    <row r="885" customHeight="1" spans="1:3">
      <c r="A885" s="54">
        <v>2130210</v>
      </c>
      <c r="B885" s="54" t="s">
        <v>1145</v>
      </c>
      <c r="C885" s="55">
        <v>85</v>
      </c>
    </row>
    <row r="886" customHeight="1" spans="1:3">
      <c r="A886" s="54">
        <v>2130211</v>
      </c>
      <c r="B886" s="54" t="s">
        <v>1148</v>
      </c>
      <c r="C886" s="55">
        <v>0</v>
      </c>
    </row>
    <row r="887" customHeight="1" spans="1:3">
      <c r="A887" s="54">
        <v>2130212</v>
      </c>
      <c r="B887" s="54" t="s">
        <v>1151</v>
      </c>
      <c r="C887" s="55">
        <v>26</v>
      </c>
    </row>
    <row r="888" customHeight="1" spans="1:3">
      <c r="A888" s="54">
        <v>2130213</v>
      </c>
      <c r="B888" s="54" t="s">
        <v>1154</v>
      </c>
      <c r="C888" s="55">
        <v>129</v>
      </c>
    </row>
    <row r="889" customHeight="1" spans="1:3">
      <c r="A889" s="54">
        <v>2130217</v>
      </c>
      <c r="B889" s="54" t="s">
        <v>1157</v>
      </c>
      <c r="C889" s="55">
        <v>0</v>
      </c>
    </row>
    <row r="890" customHeight="1" spans="1:3">
      <c r="A890" s="54">
        <v>2130220</v>
      </c>
      <c r="B890" s="54" t="s">
        <v>1159</v>
      </c>
      <c r="C890" s="55">
        <v>0</v>
      </c>
    </row>
    <row r="891" customHeight="1" spans="1:3">
      <c r="A891" s="54">
        <v>2130221</v>
      </c>
      <c r="B891" s="54" t="s">
        <v>1161</v>
      </c>
      <c r="C891" s="55">
        <v>0</v>
      </c>
    </row>
    <row r="892" customHeight="1" spans="1:3">
      <c r="A892" s="54">
        <v>2130223</v>
      </c>
      <c r="B892" s="54" t="s">
        <v>1163</v>
      </c>
      <c r="C892" s="55">
        <v>0</v>
      </c>
    </row>
    <row r="893" customHeight="1" spans="1:3">
      <c r="A893" s="54">
        <v>2130226</v>
      </c>
      <c r="B893" s="54" t="s">
        <v>1166</v>
      </c>
      <c r="C893" s="55">
        <v>7</v>
      </c>
    </row>
    <row r="894" customHeight="1" spans="1:3">
      <c r="A894" s="54">
        <v>2130227</v>
      </c>
      <c r="B894" s="54" t="s">
        <v>1169</v>
      </c>
      <c r="C894" s="55">
        <v>0</v>
      </c>
    </row>
    <row r="895" customHeight="1" spans="1:3">
      <c r="A895" s="54">
        <v>2130232</v>
      </c>
      <c r="B895" s="54" t="s">
        <v>1172</v>
      </c>
      <c r="C895" s="55">
        <v>0</v>
      </c>
    </row>
    <row r="896" customHeight="1" spans="1:3">
      <c r="A896" s="54">
        <v>2130234</v>
      </c>
      <c r="B896" s="54" t="s">
        <v>1175</v>
      </c>
      <c r="C896" s="55">
        <v>91</v>
      </c>
    </row>
    <row r="897" customHeight="1" spans="1:3">
      <c r="A897" s="54">
        <v>2130235</v>
      </c>
      <c r="B897" s="54" t="s">
        <v>1178</v>
      </c>
      <c r="C897" s="55">
        <v>0</v>
      </c>
    </row>
    <row r="898" customHeight="1" spans="1:3">
      <c r="A898" s="54">
        <v>2130236</v>
      </c>
      <c r="B898" s="54" t="s">
        <v>1181</v>
      </c>
      <c r="C898" s="55">
        <v>0</v>
      </c>
    </row>
    <row r="899" customHeight="1" spans="1:3">
      <c r="A899" s="54">
        <v>2130237</v>
      </c>
      <c r="B899" s="54" t="s">
        <v>1184</v>
      </c>
      <c r="C899" s="55">
        <v>0</v>
      </c>
    </row>
    <row r="900" customHeight="1" spans="1:3">
      <c r="A900" s="54">
        <v>2130299</v>
      </c>
      <c r="B900" s="54" t="s">
        <v>1187</v>
      </c>
      <c r="C900" s="55">
        <v>476</v>
      </c>
    </row>
    <row r="901" customHeight="1" spans="1:3">
      <c r="A901" s="54">
        <v>21303</v>
      </c>
      <c r="B901" s="114" t="s">
        <v>1190</v>
      </c>
      <c r="C901" s="55">
        <f>SUM(C902:C928)</f>
        <v>8419</v>
      </c>
    </row>
    <row r="902" customHeight="1" spans="1:3">
      <c r="A902" s="54">
        <v>2130301</v>
      </c>
      <c r="B902" s="54" t="s">
        <v>585</v>
      </c>
      <c r="C902" s="55">
        <v>479</v>
      </c>
    </row>
    <row r="903" customHeight="1" spans="1:3">
      <c r="A903" s="54">
        <v>2130302</v>
      </c>
      <c r="B903" s="54" t="s">
        <v>587</v>
      </c>
      <c r="C903" s="55">
        <v>0</v>
      </c>
    </row>
    <row r="904" customHeight="1" spans="1:3">
      <c r="A904" s="54">
        <v>2130303</v>
      </c>
      <c r="B904" s="54" t="s">
        <v>590</v>
      </c>
      <c r="C904" s="55">
        <v>0</v>
      </c>
    </row>
    <row r="905" customHeight="1" spans="1:3">
      <c r="A905" s="54">
        <v>2130304</v>
      </c>
      <c r="B905" s="54" t="s">
        <v>1199</v>
      </c>
      <c r="C905" s="55">
        <v>0</v>
      </c>
    </row>
    <row r="906" customHeight="1" spans="1:3">
      <c r="A906" s="54">
        <v>2130305</v>
      </c>
      <c r="B906" s="54" t="s">
        <v>1202</v>
      </c>
      <c r="C906" s="55">
        <v>6175</v>
      </c>
    </row>
    <row r="907" customHeight="1" spans="1:3">
      <c r="A907" s="54">
        <v>2130306</v>
      </c>
      <c r="B907" s="54" t="s">
        <v>1205</v>
      </c>
      <c r="C907" s="55">
        <v>301</v>
      </c>
    </row>
    <row r="908" customHeight="1" spans="1:3">
      <c r="A908" s="54">
        <v>2130307</v>
      </c>
      <c r="B908" s="54" t="s">
        <v>1208</v>
      </c>
      <c r="C908" s="55">
        <v>0</v>
      </c>
    </row>
    <row r="909" customHeight="1" spans="1:3">
      <c r="A909" s="54">
        <v>2130308</v>
      </c>
      <c r="B909" s="54" t="s">
        <v>1211</v>
      </c>
      <c r="C909" s="55">
        <v>0</v>
      </c>
    </row>
    <row r="910" customHeight="1" spans="1:3">
      <c r="A910" s="54">
        <v>2130309</v>
      </c>
      <c r="B910" s="54" t="s">
        <v>1214</v>
      </c>
      <c r="C910" s="55">
        <v>0</v>
      </c>
    </row>
    <row r="911" customHeight="1" spans="1:3">
      <c r="A911" s="54">
        <v>2130310</v>
      </c>
      <c r="B911" s="54" t="s">
        <v>1217</v>
      </c>
      <c r="C911" s="55">
        <v>500</v>
      </c>
    </row>
    <row r="912" customHeight="1" spans="1:3">
      <c r="A912" s="54">
        <v>2130311</v>
      </c>
      <c r="B912" s="54" t="s">
        <v>1220</v>
      </c>
      <c r="C912" s="55">
        <v>0</v>
      </c>
    </row>
    <row r="913" customHeight="1" spans="1:3">
      <c r="A913" s="54">
        <v>2130312</v>
      </c>
      <c r="B913" s="54" t="s">
        <v>1222</v>
      </c>
      <c r="C913" s="55">
        <v>0</v>
      </c>
    </row>
    <row r="914" customHeight="1" spans="1:3">
      <c r="A914" s="54">
        <v>2130313</v>
      </c>
      <c r="B914" s="54" t="s">
        <v>1224</v>
      </c>
      <c r="C914" s="55">
        <v>0</v>
      </c>
    </row>
    <row r="915" customHeight="1" spans="1:3">
      <c r="A915" s="54">
        <v>2130314</v>
      </c>
      <c r="B915" s="54" t="s">
        <v>1226</v>
      </c>
      <c r="C915" s="55">
        <v>14</v>
      </c>
    </row>
    <row r="916" customHeight="1" spans="1:3">
      <c r="A916" s="54">
        <v>2130315</v>
      </c>
      <c r="B916" s="54" t="s">
        <v>1228</v>
      </c>
      <c r="C916" s="55">
        <v>0</v>
      </c>
    </row>
    <row r="917" customHeight="1" spans="1:3">
      <c r="A917" s="54">
        <v>2130316</v>
      </c>
      <c r="B917" s="54" t="s">
        <v>1231</v>
      </c>
      <c r="C917" s="55">
        <v>524</v>
      </c>
    </row>
    <row r="918" customHeight="1" spans="1:3">
      <c r="A918" s="54">
        <v>2130317</v>
      </c>
      <c r="B918" s="54" t="s">
        <v>1234</v>
      </c>
      <c r="C918" s="55">
        <v>0</v>
      </c>
    </row>
    <row r="919" customHeight="1" spans="1:3">
      <c r="A919" s="54">
        <v>2130318</v>
      </c>
      <c r="B919" s="54" t="s">
        <v>1237</v>
      </c>
      <c r="C919" s="55">
        <v>0</v>
      </c>
    </row>
    <row r="920" customHeight="1" spans="1:3">
      <c r="A920" s="54">
        <v>2130319</v>
      </c>
      <c r="B920" s="54" t="s">
        <v>1240</v>
      </c>
      <c r="C920" s="55">
        <v>133</v>
      </c>
    </row>
    <row r="921" customHeight="1" spans="1:3">
      <c r="A921" s="54">
        <v>2130321</v>
      </c>
      <c r="B921" s="54" t="s">
        <v>1243</v>
      </c>
      <c r="C921" s="55">
        <v>37</v>
      </c>
    </row>
    <row r="922" customHeight="1" spans="1:3">
      <c r="A922" s="54">
        <v>2130322</v>
      </c>
      <c r="B922" s="54" t="s">
        <v>1246</v>
      </c>
      <c r="C922" s="55">
        <v>0</v>
      </c>
    </row>
    <row r="923" customHeight="1" spans="1:3">
      <c r="A923" s="54">
        <v>2130333</v>
      </c>
      <c r="B923" s="54" t="s">
        <v>1163</v>
      </c>
      <c r="C923" s="55">
        <v>0</v>
      </c>
    </row>
    <row r="924" customHeight="1" spans="1:3">
      <c r="A924" s="54">
        <v>2130334</v>
      </c>
      <c r="B924" s="54" t="s">
        <v>1250</v>
      </c>
      <c r="C924" s="55">
        <v>0</v>
      </c>
    </row>
    <row r="925" customHeight="1" spans="1:3">
      <c r="A925" s="54">
        <v>2130335</v>
      </c>
      <c r="B925" s="54" t="s">
        <v>1253</v>
      </c>
      <c r="C925" s="55">
        <v>0</v>
      </c>
    </row>
    <row r="926" customHeight="1" spans="1:3">
      <c r="A926" s="54">
        <v>2130336</v>
      </c>
      <c r="B926" s="54" t="s">
        <v>1256</v>
      </c>
      <c r="C926" s="55">
        <v>0</v>
      </c>
    </row>
    <row r="927" customHeight="1" spans="1:3">
      <c r="A927" s="54">
        <v>2130337</v>
      </c>
      <c r="B927" s="54" t="s">
        <v>1259</v>
      </c>
      <c r="C927" s="55">
        <v>0</v>
      </c>
    </row>
    <row r="928" customHeight="1" spans="1:3">
      <c r="A928" s="54">
        <v>2130399</v>
      </c>
      <c r="B928" s="54" t="s">
        <v>1262</v>
      </c>
      <c r="C928" s="55">
        <v>256</v>
      </c>
    </row>
    <row r="929" customHeight="1" spans="1:3">
      <c r="A929" s="54">
        <v>21305</v>
      </c>
      <c r="B929" s="114" t="s">
        <v>1265</v>
      </c>
      <c r="C929" s="55">
        <f>SUM(C930:C939)</f>
        <v>22829</v>
      </c>
    </row>
    <row r="930" customHeight="1" spans="1:3">
      <c r="A930" s="54">
        <v>2130501</v>
      </c>
      <c r="B930" s="54" t="s">
        <v>585</v>
      </c>
      <c r="C930" s="55">
        <v>66</v>
      </c>
    </row>
    <row r="931" customHeight="1" spans="1:3">
      <c r="A931" s="54">
        <v>2130502</v>
      </c>
      <c r="B931" s="54" t="s">
        <v>587</v>
      </c>
      <c r="C931" s="55">
        <v>0</v>
      </c>
    </row>
    <row r="932" customHeight="1" spans="1:3">
      <c r="A932" s="54">
        <v>2130503</v>
      </c>
      <c r="B932" s="54" t="s">
        <v>590</v>
      </c>
      <c r="C932" s="55">
        <v>0</v>
      </c>
    </row>
    <row r="933" customHeight="1" spans="1:3">
      <c r="A933" s="54">
        <v>2130504</v>
      </c>
      <c r="B933" s="54" t="s">
        <v>1274</v>
      </c>
      <c r="C933" s="55">
        <v>0</v>
      </c>
    </row>
    <row r="934" customHeight="1" spans="1:3">
      <c r="A934" s="54">
        <v>2130505</v>
      </c>
      <c r="B934" s="54" t="s">
        <v>1276</v>
      </c>
      <c r="C934" s="55">
        <v>0</v>
      </c>
    </row>
    <row r="935" customHeight="1" spans="1:3">
      <c r="A935" s="54">
        <v>2130506</v>
      </c>
      <c r="B935" s="54" t="s">
        <v>1278</v>
      </c>
      <c r="C935" s="55">
        <v>0</v>
      </c>
    </row>
    <row r="936" customHeight="1" spans="1:3">
      <c r="A936" s="54">
        <v>2130507</v>
      </c>
      <c r="B936" s="54" t="s">
        <v>1280</v>
      </c>
      <c r="C936" s="55">
        <v>0</v>
      </c>
    </row>
    <row r="937" customHeight="1" spans="1:3">
      <c r="A937" s="54">
        <v>2130508</v>
      </c>
      <c r="B937" s="54" t="s">
        <v>1283</v>
      </c>
      <c r="C937" s="55">
        <v>0</v>
      </c>
    </row>
    <row r="938" customHeight="1" spans="1:3">
      <c r="A938" s="54">
        <v>2130550</v>
      </c>
      <c r="B938" s="54" t="s">
        <v>1284</v>
      </c>
      <c r="C938" s="55">
        <v>0</v>
      </c>
    </row>
    <row r="939" customHeight="1" spans="1:3">
      <c r="A939" s="54">
        <v>2130599</v>
      </c>
      <c r="B939" s="54" t="s">
        <v>1287</v>
      </c>
      <c r="C939" s="55">
        <v>22763</v>
      </c>
    </row>
    <row r="940" customHeight="1" spans="1:3">
      <c r="A940" s="54">
        <v>21307</v>
      </c>
      <c r="B940" s="114" t="s">
        <v>1290</v>
      </c>
      <c r="C940" s="55">
        <f>SUM(C941:C946)</f>
        <v>5981</v>
      </c>
    </row>
    <row r="941" customHeight="1" spans="1:3">
      <c r="A941" s="54">
        <v>2130701</v>
      </c>
      <c r="B941" s="54" t="s">
        <v>1293</v>
      </c>
      <c r="C941" s="55">
        <v>482</v>
      </c>
    </row>
    <row r="942" customHeight="1" spans="1:3">
      <c r="A942" s="54">
        <v>2130704</v>
      </c>
      <c r="B942" s="54" t="s">
        <v>1295</v>
      </c>
      <c r="C942" s="55">
        <v>0</v>
      </c>
    </row>
    <row r="943" customHeight="1" spans="1:3">
      <c r="A943" s="54">
        <v>2130705</v>
      </c>
      <c r="B943" s="54" t="s">
        <v>1298</v>
      </c>
      <c r="C943" s="55">
        <v>5283</v>
      </c>
    </row>
    <row r="944" customHeight="1" spans="1:3">
      <c r="A944" s="54">
        <v>2130706</v>
      </c>
      <c r="B944" s="54" t="s">
        <v>1301</v>
      </c>
      <c r="C944" s="55">
        <v>114</v>
      </c>
    </row>
    <row r="945" customHeight="1" spans="1:3">
      <c r="A945" s="54">
        <v>2130707</v>
      </c>
      <c r="B945" s="54" t="s">
        <v>1303</v>
      </c>
      <c r="C945" s="55">
        <v>102</v>
      </c>
    </row>
    <row r="946" customHeight="1" spans="1:3">
      <c r="A946" s="54">
        <v>2130799</v>
      </c>
      <c r="B946" s="54" t="s">
        <v>1305</v>
      </c>
      <c r="C946" s="55">
        <v>0</v>
      </c>
    </row>
    <row r="947" customHeight="1" spans="1:3">
      <c r="A947" s="54">
        <v>21308</v>
      </c>
      <c r="B947" s="114" t="s">
        <v>1307</v>
      </c>
      <c r="C947" s="55">
        <f>SUM(C948:C953)</f>
        <v>1152</v>
      </c>
    </row>
    <row r="948" customHeight="1" spans="1:3">
      <c r="A948" s="54">
        <v>2130801</v>
      </c>
      <c r="B948" s="54" t="s">
        <v>1310</v>
      </c>
      <c r="C948" s="55">
        <v>0</v>
      </c>
    </row>
    <row r="949" customHeight="1" spans="1:3">
      <c r="A949" s="54">
        <v>2130802</v>
      </c>
      <c r="B949" s="54" t="s">
        <v>1312</v>
      </c>
      <c r="C949" s="55">
        <v>0</v>
      </c>
    </row>
    <row r="950" customHeight="1" spans="1:3">
      <c r="A950" s="54">
        <v>2130803</v>
      </c>
      <c r="B950" s="54" t="s">
        <v>1314</v>
      </c>
      <c r="C950" s="55">
        <v>929</v>
      </c>
    </row>
    <row r="951" customHeight="1" spans="1:3">
      <c r="A951" s="54">
        <v>2130804</v>
      </c>
      <c r="B951" s="54" t="s">
        <v>1316</v>
      </c>
      <c r="C951" s="55">
        <v>215</v>
      </c>
    </row>
    <row r="952" customHeight="1" spans="1:3">
      <c r="A952" s="54">
        <v>2130805</v>
      </c>
      <c r="B952" s="54" t="s">
        <v>1318</v>
      </c>
      <c r="C952" s="55">
        <v>0</v>
      </c>
    </row>
    <row r="953" customHeight="1" spans="1:3">
      <c r="A953" s="54">
        <v>2130899</v>
      </c>
      <c r="B953" s="54" t="s">
        <v>1320</v>
      </c>
      <c r="C953" s="55">
        <v>8</v>
      </c>
    </row>
    <row r="954" customHeight="1" spans="1:3">
      <c r="A954" s="54">
        <v>21309</v>
      </c>
      <c r="B954" s="114" t="s">
        <v>1322</v>
      </c>
      <c r="C954" s="55">
        <f>SUM(C955:C956)</f>
        <v>737</v>
      </c>
    </row>
    <row r="955" customHeight="1" spans="1:3">
      <c r="A955" s="54">
        <v>2130901</v>
      </c>
      <c r="B955" s="54" t="s">
        <v>1325</v>
      </c>
      <c r="C955" s="55">
        <v>0</v>
      </c>
    </row>
    <row r="956" customHeight="1" spans="1:3">
      <c r="A956" s="54">
        <v>2130999</v>
      </c>
      <c r="B956" s="54" t="s">
        <v>1328</v>
      </c>
      <c r="C956" s="55">
        <v>737</v>
      </c>
    </row>
    <row r="957" customHeight="1" spans="1:3">
      <c r="A957" s="54">
        <v>21399</v>
      </c>
      <c r="B957" s="114" t="s">
        <v>1331</v>
      </c>
      <c r="C957" s="55">
        <f>C958+C959</f>
        <v>51</v>
      </c>
    </row>
    <row r="958" customHeight="1" spans="1:3">
      <c r="A958" s="54">
        <v>2139901</v>
      </c>
      <c r="B958" s="54" t="s">
        <v>1334</v>
      </c>
      <c r="C958" s="55">
        <v>0</v>
      </c>
    </row>
    <row r="959" customHeight="1" spans="1:3">
      <c r="A959" s="54">
        <v>2139999</v>
      </c>
      <c r="B959" s="54" t="s">
        <v>1337</v>
      </c>
      <c r="C959" s="55">
        <v>51</v>
      </c>
    </row>
    <row r="960" customHeight="1" spans="1:3">
      <c r="A960" s="54">
        <v>214</v>
      </c>
      <c r="B960" s="114" t="s">
        <v>1340</v>
      </c>
      <c r="C960" s="55">
        <f>SUM(C961,C984,C994,C1004,C1009,C1016,C1021)</f>
        <v>6703</v>
      </c>
    </row>
    <row r="961" customHeight="1" spans="1:3">
      <c r="A961" s="54">
        <v>21401</v>
      </c>
      <c r="B961" s="114" t="s">
        <v>1343</v>
      </c>
      <c r="C961" s="55">
        <f>SUM(C962:C983)</f>
        <v>4294</v>
      </c>
    </row>
    <row r="962" customHeight="1" spans="1:3">
      <c r="A962" s="54">
        <v>2140101</v>
      </c>
      <c r="B962" s="54" t="s">
        <v>585</v>
      </c>
      <c r="C962" s="55">
        <v>1704</v>
      </c>
    </row>
    <row r="963" customHeight="1" spans="1:3">
      <c r="A963" s="54">
        <v>2140102</v>
      </c>
      <c r="B963" s="54" t="s">
        <v>587</v>
      </c>
      <c r="C963" s="55">
        <v>0</v>
      </c>
    </row>
    <row r="964" customHeight="1" spans="1:3">
      <c r="A964" s="54">
        <v>2140103</v>
      </c>
      <c r="B964" s="54" t="s">
        <v>590</v>
      </c>
      <c r="C964" s="55">
        <v>0</v>
      </c>
    </row>
    <row r="965" customHeight="1" spans="1:3">
      <c r="A965" s="54">
        <v>2140104</v>
      </c>
      <c r="B965" s="54" t="s">
        <v>1351</v>
      </c>
      <c r="C965" s="55">
        <v>1945</v>
      </c>
    </row>
    <row r="966" customHeight="1" spans="1:3">
      <c r="A966" s="54">
        <v>2140106</v>
      </c>
      <c r="B966" s="54" t="s">
        <v>1353</v>
      </c>
      <c r="C966" s="55">
        <v>285</v>
      </c>
    </row>
    <row r="967" customHeight="1" spans="1:3">
      <c r="A967" s="54">
        <v>2140109</v>
      </c>
      <c r="B967" s="54" t="s">
        <v>1354</v>
      </c>
      <c r="C967" s="55">
        <v>0</v>
      </c>
    </row>
    <row r="968" customHeight="1" spans="1:3">
      <c r="A968" s="54">
        <v>2140110</v>
      </c>
      <c r="B968" s="54" t="s">
        <v>1356</v>
      </c>
      <c r="C968" s="55">
        <v>10</v>
      </c>
    </row>
    <row r="969" customHeight="1" spans="1:3">
      <c r="A969" s="54">
        <v>2140111</v>
      </c>
      <c r="B969" s="54" t="s">
        <v>1358</v>
      </c>
      <c r="C969" s="55">
        <v>0</v>
      </c>
    </row>
    <row r="970" customHeight="1" spans="1:3">
      <c r="A970" s="54">
        <v>2140112</v>
      </c>
      <c r="B970" s="54" t="s">
        <v>1361</v>
      </c>
      <c r="C970" s="55">
        <v>0</v>
      </c>
    </row>
    <row r="971" customHeight="1" spans="1:3">
      <c r="A971" s="54">
        <v>2140114</v>
      </c>
      <c r="B971" s="54" t="s">
        <v>1364</v>
      </c>
      <c r="C971" s="55">
        <v>0</v>
      </c>
    </row>
    <row r="972" customHeight="1" spans="1:3">
      <c r="A972" s="54">
        <v>2140122</v>
      </c>
      <c r="B972" s="54" t="s">
        <v>1367</v>
      </c>
      <c r="C972" s="55">
        <v>0</v>
      </c>
    </row>
    <row r="973" customHeight="1" spans="1:3">
      <c r="A973" s="54">
        <v>2140123</v>
      </c>
      <c r="B973" s="54" t="s">
        <v>1370</v>
      </c>
      <c r="C973" s="55">
        <v>0</v>
      </c>
    </row>
    <row r="974" customHeight="1" spans="1:3">
      <c r="A974" s="54">
        <v>2140127</v>
      </c>
      <c r="B974" s="54" t="s">
        <v>1372</v>
      </c>
      <c r="C974" s="55">
        <v>0</v>
      </c>
    </row>
    <row r="975" customHeight="1" spans="1:3">
      <c r="A975" s="54">
        <v>2140128</v>
      </c>
      <c r="B975" s="54" t="s">
        <v>1374</v>
      </c>
      <c r="C975" s="55">
        <v>0</v>
      </c>
    </row>
    <row r="976" customHeight="1" spans="1:3">
      <c r="A976" s="54">
        <v>2140129</v>
      </c>
      <c r="B976" s="54" t="s">
        <v>1376</v>
      </c>
      <c r="C976" s="55">
        <v>0</v>
      </c>
    </row>
    <row r="977" customHeight="1" spans="1:3">
      <c r="A977" s="54">
        <v>2140130</v>
      </c>
      <c r="B977" s="54" t="s">
        <v>1377</v>
      </c>
      <c r="C977" s="55">
        <v>0</v>
      </c>
    </row>
    <row r="978" customHeight="1" spans="1:3">
      <c r="A978" s="54">
        <v>2140131</v>
      </c>
      <c r="B978" s="54" t="s">
        <v>1379</v>
      </c>
      <c r="C978" s="55">
        <v>29</v>
      </c>
    </row>
    <row r="979" customHeight="1" spans="1:3">
      <c r="A979" s="54">
        <v>2140133</v>
      </c>
      <c r="B979" s="54" t="s">
        <v>1381</v>
      </c>
      <c r="C979" s="55">
        <v>0</v>
      </c>
    </row>
    <row r="980" customHeight="1" spans="1:3">
      <c r="A980" s="54">
        <v>2140136</v>
      </c>
      <c r="B980" s="54" t="s">
        <v>1384</v>
      </c>
      <c r="C980" s="55">
        <v>4</v>
      </c>
    </row>
    <row r="981" customHeight="1" spans="1:3">
      <c r="A981" s="54">
        <v>2140138</v>
      </c>
      <c r="B981" s="54" t="s">
        <v>1387</v>
      </c>
      <c r="C981" s="55">
        <v>0</v>
      </c>
    </row>
    <row r="982" customHeight="1" spans="1:3">
      <c r="A982" s="54">
        <v>2140139</v>
      </c>
      <c r="B982" s="54" t="s">
        <v>1390</v>
      </c>
      <c r="C982" s="55">
        <v>0</v>
      </c>
    </row>
    <row r="983" customHeight="1" spans="1:3">
      <c r="A983" s="54">
        <v>2140199</v>
      </c>
      <c r="B983" s="54" t="s">
        <v>1393</v>
      </c>
      <c r="C983" s="55">
        <v>317</v>
      </c>
    </row>
    <row r="984" customHeight="1" spans="1:3">
      <c r="A984" s="54">
        <v>21402</v>
      </c>
      <c r="B984" s="114" t="s">
        <v>1396</v>
      </c>
      <c r="C984" s="55">
        <f>SUM(C985:C993)</f>
        <v>0</v>
      </c>
    </row>
    <row r="985" customHeight="1" spans="1:3">
      <c r="A985" s="54">
        <v>2140201</v>
      </c>
      <c r="B985" s="54" t="s">
        <v>585</v>
      </c>
      <c r="C985" s="55">
        <v>0</v>
      </c>
    </row>
    <row r="986" customHeight="1" spans="1:3">
      <c r="A986" s="54">
        <v>2140202</v>
      </c>
      <c r="B986" s="54" t="s">
        <v>587</v>
      </c>
      <c r="C986" s="55">
        <v>0</v>
      </c>
    </row>
    <row r="987" customHeight="1" spans="1:3">
      <c r="A987" s="54">
        <v>2140203</v>
      </c>
      <c r="B987" s="54" t="s">
        <v>590</v>
      </c>
      <c r="C987" s="55">
        <v>0</v>
      </c>
    </row>
    <row r="988" customHeight="1" spans="1:3">
      <c r="A988" s="54">
        <v>2140204</v>
      </c>
      <c r="B988" s="54" t="s">
        <v>1403</v>
      </c>
      <c r="C988" s="55">
        <v>0</v>
      </c>
    </row>
    <row r="989" customHeight="1" spans="1:3">
      <c r="A989" s="54">
        <v>2140205</v>
      </c>
      <c r="B989" s="54" t="s">
        <v>1405</v>
      </c>
      <c r="C989" s="55">
        <v>0</v>
      </c>
    </row>
    <row r="990" customHeight="1" spans="1:3">
      <c r="A990" s="54">
        <v>2140206</v>
      </c>
      <c r="B990" s="54" t="s">
        <v>1408</v>
      </c>
      <c r="C990" s="55">
        <v>0</v>
      </c>
    </row>
    <row r="991" customHeight="1" spans="1:3">
      <c r="A991" s="54">
        <v>2140207</v>
      </c>
      <c r="B991" s="54" t="s">
        <v>1409</v>
      </c>
      <c r="C991" s="55">
        <v>0</v>
      </c>
    </row>
    <row r="992" customHeight="1" spans="1:3">
      <c r="A992" s="54">
        <v>2140208</v>
      </c>
      <c r="B992" s="54" t="s">
        <v>1317</v>
      </c>
      <c r="C992" s="55">
        <v>0</v>
      </c>
    </row>
    <row r="993" customHeight="1" spans="1:3">
      <c r="A993" s="54">
        <v>2140299</v>
      </c>
      <c r="B993" s="54" t="s">
        <v>1412</v>
      </c>
      <c r="C993" s="55">
        <v>0</v>
      </c>
    </row>
    <row r="994" customHeight="1" spans="1:3">
      <c r="A994" s="54">
        <v>21403</v>
      </c>
      <c r="B994" s="114" t="s">
        <v>1415</v>
      </c>
      <c r="C994" s="55">
        <f>SUM(C995:C1003)</f>
        <v>0</v>
      </c>
    </row>
    <row r="995" customHeight="1" spans="1:3">
      <c r="A995" s="54">
        <v>2140301</v>
      </c>
      <c r="B995" s="54" t="s">
        <v>585</v>
      </c>
      <c r="C995" s="55">
        <v>0</v>
      </c>
    </row>
    <row r="996" customHeight="1" spans="1:3">
      <c r="A996" s="54">
        <v>2140302</v>
      </c>
      <c r="B996" s="54" t="s">
        <v>587</v>
      </c>
      <c r="C996" s="55">
        <v>0</v>
      </c>
    </row>
    <row r="997" customHeight="1" spans="1:3">
      <c r="A997" s="54">
        <v>2140303</v>
      </c>
      <c r="B997" s="54" t="s">
        <v>590</v>
      </c>
      <c r="C997" s="55">
        <v>0</v>
      </c>
    </row>
    <row r="998" customHeight="1" spans="1:3">
      <c r="A998" s="54">
        <v>2140304</v>
      </c>
      <c r="B998" s="54" t="s">
        <v>1421</v>
      </c>
      <c r="C998" s="55">
        <v>0</v>
      </c>
    </row>
    <row r="999" customHeight="1" spans="1:3">
      <c r="A999" s="54">
        <v>2140305</v>
      </c>
      <c r="B999" s="54" t="s">
        <v>1424</v>
      </c>
      <c r="C999" s="55">
        <v>0</v>
      </c>
    </row>
    <row r="1000" customHeight="1" spans="1:3">
      <c r="A1000" s="54">
        <v>2140306</v>
      </c>
      <c r="B1000" s="54" t="s">
        <v>1285</v>
      </c>
      <c r="C1000" s="55">
        <v>0</v>
      </c>
    </row>
    <row r="1001" customHeight="1" spans="1:3">
      <c r="A1001" s="54">
        <v>2140307</v>
      </c>
      <c r="B1001" s="54" t="s">
        <v>1288</v>
      </c>
      <c r="C1001" s="55">
        <v>0</v>
      </c>
    </row>
    <row r="1002" customHeight="1" spans="1:3">
      <c r="A1002" s="54">
        <v>2140308</v>
      </c>
      <c r="B1002" s="54" t="s">
        <v>1291</v>
      </c>
      <c r="C1002" s="55">
        <v>0</v>
      </c>
    </row>
    <row r="1003" customHeight="1" spans="1:3">
      <c r="A1003" s="54">
        <v>2140399</v>
      </c>
      <c r="B1003" s="54" t="s">
        <v>1294</v>
      </c>
      <c r="C1003" s="55">
        <v>0</v>
      </c>
    </row>
    <row r="1004" customHeight="1" spans="1:3">
      <c r="A1004" s="54">
        <v>21404</v>
      </c>
      <c r="B1004" s="114" t="s">
        <v>1296</v>
      </c>
      <c r="C1004" s="55">
        <f>SUM(C1005:C1008)</f>
        <v>0</v>
      </c>
    </row>
    <row r="1005" customHeight="1" spans="1:3">
      <c r="A1005" s="54">
        <v>2140401</v>
      </c>
      <c r="B1005" s="54" t="s">
        <v>1299</v>
      </c>
      <c r="C1005" s="55">
        <v>0</v>
      </c>
    </row>
    <row r="1006" customHeight="1" spans="1:3">
      <c r="A1006" s="54">
        <v>2140402</v>
      </c>
      <c r="B1006" s="54" t="s">
        <v>1302</v>
      </c>
      <c r="C1006" s="55">
        <v>0</v>
      </c>
    </row>
    <row r="1007" customHeight="1" spans="1:3">
      <c r="A1007" s="54">
        <v>2140403</v>
      </c>
      <c r="B1007" s="54" t="s">
        <v>1304</v>
      </c>
      <c r="C1007" s="55">
        <v>0</v>
      </c>
    </row>
    <row r="1008" customHeight="1" spans="1:3">
      <c r="A1008" s="54">
        <v>2140499</v>
      </c>
      <c r="B1008" s="54" t="s">
        <v>1306</v>
      </c>
      <c r="C1008" s="55">
        <v>0</v>
      </c>
    </row>
    <row r="1009" customHeight="1" spans="1:3">
      <c r="A1009" s="54">
        <v>21405</v>
      </c>
      <c r="B1009" s="114" t="s">
        <v>1308</v>
      </c>
      <c r="C1009" s="55">
        <f>SUM(C1010:C1015)</f>
        <v>0</v>
      </c>
    </row>
    <row r="1010" customHeight="1" spans="1:3">
      <c r="A1010" s="54">
        <v>2140501</v>
      </c>
      <c r="B1010" s="54" t="s">
        <v>585</v>
      </c>
      <c r="C1010" s="55">
        <v>0</v>
      </c>
    </row>
    <row r="1011" customHeight="1" spans="1:3">
      <c r="A1011" s="54">
        <v>2140502</v>
      </c>
      <c r="B1011" s="54" t="s">
        <v>587</v>
      </c>
      <c r="C1011" s="55">
        <v>0</v>
      </c>
    </row>
    <row r="1012" customHeight="1" spans="1:3">
      <c r="A1012" s="54">
        <v>2140503</v>
      </c>
      <c r="B1012" s="54" t="s">
        <v>590</v>
      </c>
      <c r="C1012" s="55">
        <v>0</v>
      </c>
    </row>
    <row r="1013" customHeight="1" spans="1:3">
      <c r="A1013" s="54">
        <v>2140504</v>
      </c>
      <c r="B1013" s="54" t="s">
        <v>1317</v>
      </c>
      <c r="C1013" s="55">
        <v>0</v>
      </c>
    </row>
    <row r="1014" customHeight="1" spans="1:3">
      <c r="A1014" s="54">
        <v>2140505</v>
      </c>
      <c r="B1014" s="54" t="s">
        <v>1319</v>
      </c>
      <c r="C1014" s="55">
        <v>0</v>
      </c>
    </row>
    <row r="1015" customHeight="1" spans="1:3">
      <c r="A1015" s="54">
        <v>2140599</v>
      </c>
      <c r="B1015" s="54" t="s">
        <v>1321</v>
      </c>
      <c r="C1015" s="55">
        <v>0</v>
      </c>
    </row>
    <row r="1016" customHeight="1" spans="1:3">
      <c r="A1016" s="54">
        <v>21406</v>
      </c>
      <c r="B1016" s="114" t="s">
        <v>1323</v>
      </c>
      <c r="C1016" s="55">
        <f>SUM(C1017:C1020)</f>
        <v>2312</v>
      </c>
    </row>
    <row r="1017" customHeight="1" spans="1:3">
      <c r="A1017" s="54">
        <v>2140601</v>
      </c>
      <c r="B1017" s="54" t="s">
        <v>1326</v>
      </c>
      <c r="C1017" s="55">
        <v>2312</v>
      </c>
    </row>
    <row r="1018" customHeight="1" spans="1:3">
      <c r="A1018" s="54">
        <v>2140602</v>
      </c>
      <c r="B1018" s="54" t="s">
        <v>1329</v>
      </c>
      <c r="C1018" s="55">
        <v>0</v>
      </c>
    </row>
    <row r="1019" customHeight="1" spans="1:3">
      <c r="A1019" s="54">
        <v>2140603</v>
      </c>
      <c r="B1019" s="54" t="s">
        <v>1332</v>
      </c>
      <c r="C1019" s="55">
        <v>0</v>
      </c>
    </row>
    <row r="1020" customHeight="1" spans="1:3">
      <c r="A1020" s="54">
        <v>2140699</v>
      </c>
      <c r="B1020" s="54" t="s">
        <v>1335</v>
      </c>
      <c r="C1020" s="55">
        <v>0</v>
      </c>
    </row>
    <row r="1021" customHeight="1" spans="1:3">
      <c r="A1021" s="54">
        <v>21499</v>
      </c>
      <c r="B1021" s="114" t="s">
        <v>1338</v>
      </c>
      <c r="C1021" s="55">
        <f>SUM(C1022:C1023)</f>
        <v>97</v>
      </c>
    </row>
    <row r="1022" customHeight="1" spans="1:3">
      <c r="A1022" s="54">
        <v>2149901</v>
      </c>
      <c r="B1022" s="54" t="s">
        <v>1341</v>
      </c>
      <c r="C1022" s="55">
        <v>0</v>
      </c>
    </row>
    <row r="1023" customHeight="1" spans="1:3">
      <c r="A1023" s="54">
        <v>2149999</v>
      </c>
      <c r="B1023" s="54" t="s">
        <v>1344</v>
      </c>
      <c r="C1023" s="55">
        <v>97</v>
      </c>
    </row>
    <row r="1024" customHeight="1" spans="1:3">
      <c r="A1024" s="54">
        <v>215</v>
      </c>
      <c r="B1024" s="114" t="s">
        <v>1346</v>
      </c>
      <c r="C1024" s="55">
        <f>SUM(C1025,C1035,C1051,C1056,C1067,C1074,C1082)</f>
        <v>2126</v>
      </c>
    </row>
    <row r="1025" customHeight="1" spans="1:3">
      <c r="A1025" s="54">
        <v>21501</v>
      </c>
      <c r="B1025" s="114" t="s">
        <v>1348</v>
      </c>
      <c r="C1025" s="55">
        <f>SUM(C1026:C1034)</f>
        <v>0</v>
      </c>
    </row>
    <row r="1026" customHeight="1" spans="1:3">
      <c r="A1026" s="54">
        <v>2150101</v>
      </c>
      <c r="B1026" s="54" t="s">
        <v>585</v>
      </c>
      <c r="C1026" s="55">
        <v>0</v>
      </c>
    </row>
    <row r="1027" customHeight="1" spans="1:3">
      <c r="A1027" s="54">
        <v>2150102</v>
      </c>
      <c r="B1027" s="54" t="s">
        <v>587</v>
      </c>
      <c r="C1027" s="55">
        <v>0</v>
      </c>
    </row>
    <row r="1028" customHeight="1" spans="1:3">
      <c r="A1028" s="54">
        <v>2150103</v>
      </c>
      <c r="B1028" s="54" t="s">
        <v>590</v>
      </c>
      <c r="C1028" s="55">
        <v>0</v>
      </c>
    </row>
    <row r="1029" customHeight="1" spans="1:3">
      <c r="A1029" s="54">
        <v>2150104</v>
      </c>
      <c r="B1029" s="54" t="s">
        <v>1355</v>
      </c>
      <c r="C1029" s="55">
        <v>0</v>
      </c>
    </row>
    <row r="1030" customHeight="1" spans="1:3">
      <c r="A1030" s="54">
        <v>2150105</v>
      </c>
      <c r="B1030" s="54" t="s">
        <v>1357</v>
      </c>
      <c r="C1030" s="55">
        <v>0</v>
      </c>
    </row>
    <row r="1031" customHeight="1" spans="1:3">
      <c r="A1031" s="54">
        <v>2150106</v>
      </c>
      <c r="B1031" s="54" t="s">
        <v>1359</v>
      </c>
      <c r="C1031" s="55">
        <v>0</v>
      </c>
    </row>
    <row r="1032" customHeight="1" spans="1:3">
      <c r="A1032" s="54">
        <v>2150107</v>
      </c>
      <c r="B1032" s="54" t="s">
        <v>1362</v>
      </c>
      <c r="C1032" s="55">
        <v>0</v>
      </c>
    </row>
    <row r="1033" customHeight="1" spans="1:3">
      <c r="A1033" s="54">
        <v>2150108</v>
      </c>
      <c r="B1033" s="54" t="s">
        <v>1365</v>
      </c>
      <c r="C1033" s="55">
        <v>0</v>
      </c>
    </row>
    <row r="1034" customHeight="1" spans="1:3">
      <c r="A1034" s="54">
        <v>2150199</v>
      </c>
      <c r="B1034" s="54" t="s">
        <v>1368</v>
      </c>
      <c r="C1034" s="55">
        <v>0</v>
      </c>
    </row>
    <row r="1035" customHeight="1" spans="1:3">
      <c r="A1035" s="54">
        <v>21502</v>
      </c>
      <c r="B1035" s="114" t="s">
        <v>1371</v>
      </c>
      <c r="C1035" s="55">
        <f>SUM(C1036:C1050)</f>
        <v>330</v>
      </c>
    </row>
    <row r="1036" customHeight="1" spans="1:3">
      <c r="A1036" s="54">
        <v>2150201</v>
      </c>
      <c r="B1036" s="54" t="s">
        <v>585</v>
      </c>
      <c r="C1036" s="55">
        <v>0</v>
      </c>
    </row>
    <row r="1037" customHeight="1" spans="1:3">
      <c r="A1037" s="54">
        <v>2150202</v>
      </c>
      <c r="B1037" s="54" t="s">
        <v>587</v>
      </c>
      <c r="C1037" s="55">
        <v>0</v>
      </c>
    </row>
    <row r="1038" customHeight="1" spans="1:3">
      <c r="A1038" s="54">
        <v>2150203</v>
      </c>
      <c r="B1038" s="54" t="s">
        <v>590</v>
      </c>
      <c r="C1038" s="55">
        <v>0</v>
      </c>
    </row>
    <row r="1039" customHeight="1" spans="1:3">
      <c r="A1039" s="54">
        <v>2150204</v>
      </c>
      <c r="B1039" s="54" t="s">
        <v>1378</v>
      </c>
      <c r="C1039" s="55">
        <v>0</v>
      </c>
    </row>
    <row r="1040" customHeight="1" spans="1:3">
      <c r="A1040" s="54">
        <v>2150205</v>
      </c>
      <c r="B1040" s="54" t="s">
        <v>1380</v>
      </c>
      <c r="C1040" s="55">
        <v>0</v>
      </c>
    </row>
    <row r="1041" customHeight="1" spans="1:3">
      <c r="A1041" s="54">
        <v>2150206</v>
      </c>
      <c r="B1041" s="54" t="s">
        <v>1382</v>
      </c>
      <c r="C1041" s="55">
        <v>0</v>
      </c>
    </row>
    <row r="1042" customHeight="1" spans="1:3">
      <c r="A1042" s="54">
        <v>2150207</v>
      </c>
      <c r="B1042" s="54" t="s">
        <v>1385</v>
      </c>
      <c r="C1042" s="55">
        <v>0</v>
      </c>
    </row>
    <row r="1043" customHeight="1" spans="1:3">
      <c r="A1043" s="54">
        <v>2150208</v>
      </c>
      <c r="B1043" s="54" t="s">
        <v>1388</v>
      </c>
      <c r="C1043" s="55">
        <v>0</v>
      </c>
    </row>
    <row r="1044" customHeight="1" spans="1:3">
      <c r="A1044" s="54">
        <v>2150209</v>
      </c>
      <c r="B1044" s="54" t="s">
        <v>1391</v>
      </c>
      <c r="C1044" s="55">
        <v>0</v>
      </c>
    </row>
    <row r="1045" customHeight="1" spans="1:3">
      <c r="A1045" s="54">
        <v>2150210</v>
      </c>
      <c r="B1045" s="54" t="s">
        <v>1394</v>
      </c>
      <c r="C1045" s="55">
        <v>0</v>
      </c>
    </row>
    <row r="1046" customHeight="1" spans="1:3">
      <c r="A1046" s="54">
        <v>2150212</v>
      </c>
      <c r="B1046" s="54" t="s">
        <v>1397</v>
      </c>
      <c r="C1046" s="55">
        <v>0</v>
      </c>
    </row>
    <row r="1047" customHeight="1" spans="1:3">
      <c r="A1047" s="54">
        <v>2150213</v>
      </c>
      <c r="B1047" s="54" t="s">
        <v>1399</v>
      </c>
      <c r="C1047" s="55">
        <v>0</v>
      </c>
    </row>
    <row r="1048" customHeight="1" spans="1:3">
      <c r="A1048" s="54">
        <v>2150214</v>
      </c>
      <c r="B1048" s="54" t="s">
        <v>1401</v>
      </c>
      <c r="C1048" s="55">
        <v>0</v>
      </c>
    </row>
    <row r="1049" customHeight="1" spans="1:3">
      <c r="A1049" s="54">
        <v>2150215</v>
      </c>
      <c r="B1049" s="54" t="s">
        <v>1402</v>
      </c>
      <c r="C1049" s="55">
        <v>0</v>
      </c>
    </row>
    <row r="1050" customHeight="1" spans="1:3">
      <c r="A1050" s="54">
        <v>2150299</v>
      </c>
      <c r="B1050" s="54" t="s">
        <v>1404</v>
      </c>
      <c r="C1050" s="55">
        <v>330</v>
      </c>
    </row>
    <row r="1051" customHeight="1" spans="1:3">
      <c r="A1051" s="54">
        <v>21503</v>
      </c>
      <c r="B1051" s="114" t="s">
        <v>1406</v>
      </c>
      <c r="C1051" s="55">
        <f>SUM(C1052:C1055)</f>
        <v>0</v>
      </c>
    </row>
    <row r="1052" customHeight="1" spans="1:3">
      <c r="A1052" s="54">
        <v>2150301</v>
      </c>
      <c r="B1052" s="54" t="s">
        <v>585</v>
      </c>
      <c r="C1052" s="55">
        <v>0</v>
      </c>
    </row>
    <row r="1053" customHeight="1" spans="1:3">
      <c r="A1053" s="54">
        <v>2150302</v>
      </c>
      <c r="B1053" s="54" t="s">
        <v>587</v>
      </c>
      <c r="C1053" s="55">
        <v>0</v>
      </c>
    </row>
    <row r="1054" customHeight="1" spans="1:3">
      <c r="A1054" s="54">
        <v>2150303</v>
      </c>
      <c r="B1054" s="54" t="s">
        <v>590</v>
      </c>
      <c r="C1054" s="55">
        <v>0</v>
      </c>
    </row>
    <row r="1055" customHeight="1" spans="1:3">
      <c r="A1055" s="54">
        <v>2150399</v>
      </c>
      <c r="B1055" s="54" t="s">
        <v>1413</v>
      </c>
      <c r="C1055" s="55">
        <v>0</v>
      </c>
    </row>
    <row r="1056" customHeight="1" spans="1:3">
      <c r="A1056" s="54">
        <v>21505</v>
      </c>
      <c r="B1056" s="114" t="s">
        <v>1416</v>
      </c>
      <c r="C1056" s="55">
        <f>SUM(C1057:C1066)</f>
        <v>694</v>
      </c>
    </row>
    <row r="1057" customHeight="1" spans="1:3">
      <c r="A1057" s="54">
        <v>2150501</v>
      </c>
      <c r="B1057" s="54" t="s">
        <v>585</v>
      </c>
      <c r="C1057" s="55">
        <v>526</v>
      </c>
    </row>
    <row r="1058" customHeight="1" spans="1:3">
      <c r="A1058" s="54">
        <v>2150502</v>
      </c>
      <c r="B1058" s="54" t="s">
        <v>587</v>
      </c>
      <c r="C1058" s="55">
        <v>41</v>
      </c>
    </row>
    <row r="1059" customHeight="1" spans="1:3">
      <c r="A1059" s="54">
        <v>2150503</v>
      </c>
      <c r="B1059" s="54" t="s">
        <v>590</v>
      </c>
      <c r="C1059" s="55">
        <v>0</v>
      </c>
    </row>
    <row r="1060" customHeight="1" spans="1:3">
      <c r="A1060" s="54">
        <v>2150505</v>
      </c>
      <c r="B1060" s="54" t="s">
        <v>1422</v>
      </c>
      <c r="C1060" s="55">
        <v>0</v>
      </c>
    </row>
    <row r="1061" customHeight="1" spans="1:3">
      <c r="A1061" s="54">
        <v>2150507</v>
      </c>
      <c r="B1061" s="54" t="s">
        <v>1425</v>
      </c>
      <c r="C1061" s="55">
        <v>0</v>
      </c>
    </row>
    <row r="1062" customHeight="1" spans="1:3">
      <c r="A1062" s="54">
        <v>2150508</v>
      </c>
      <c r="B1062" s="54" t="s">
        <v>1286</v>
      </c>
      <c r="C1062" s="55">
        <v>0</v>
      </c>
    </row>
    <row r="1063" customHeight="1" spans="1:3">
      <c r="A1063" s="54">
        <v>2150516</v>
      </c>
      <c r="B1063" s="54" t="s">
        <v>1289</v>
      </c>
      <c r="C1063" s="55">
        <v>0</v>
      </c>
    </row>
    <row r="1064" customHeight="1" spans="1:3">
      <c r="A1064" s="54">
        <v>2150517</v>
      </c>
      <c r="B1064" s="54" t="s">
        <v>1292</v>
      </c>
      <c r="C1064" s="55">
        <v>0</v>
      </c>
    </row>
    <row r="1065" customHeight="1" spans="1:3">
      <c r="A1065" s="54">
        <v>2150550</v>
      </c>
      <c r="B1065" s="54" t="s">
        <v>586</v>
      </c>
      <c r="C1065" s="55">
        <v>0</v>
      </c>
    </row>
    <row r="1066" customHeight="1" spans="1:3">
      <c r="A1066" s="54">
        <v>2150599</v>
      </c>
      <c r="B1066" s="54" t="s">
        <v>1297</v>
      </c>
      <c r="C1066" s="55">
        <v>127</v>
      </c>
    </row>
    <row r="1067" customHeight="1" spans="1:3">
      <c r="A1067" s="54">
        <v>21507</v>
      </c>
      <c r="B1067" s="114" t="s">
        <v>1300</v>
      </c>
      <c r="C1067" s="55">
        <f>SUM(C1068:C1073)</f>
        <v>0</v>
      </c>
    </row>
    <row r="1068" customHeight="1" spans="1:3">
      <c r="A1068" s="54">
        <v>2150701</v>
      </c>
      <c r="B1068" s="54" t="s">
        <v>585</v>
      </c>
      <c r="C1068" s="55">
        <v>0</v>
      </c>
    </row>
    <row r="1069" customHeight="1" spans="1:3">
      <c r="A1069" s="54">
        <v>2150702</v>
      </c>
      <c r="B1069" s="54" t="s">
        <v>587</v>
      </c>
      <c r="C1069" s="55">
        <v>0</v>
      </c>
    </row>
    <row r="1070" customHeight="1" spans="1:3">
      <c r="A1070" s="54">
        <v>2150703</v>
      </c>
      <c r="B1070" s="54" t="s">
        <v>590</v>
      </c>
      <c r="C1070" s="55">
        <v>0</v>
      </c>
    </row>
    <row r="1071" customHeight="1" spans="1:3">
      <c r="A1071" s="54">
        <v>2150704</v>
      </c>
      <c r="B1071" s="54" t="s">
        <v>1309</v>
      </c>
      <c r="C1071" s="55">
        <v>0</v>
      </c>
    </row>
    <row r="1072" customHeight="1" spans="1:3">
      <c r="A1072" s="54">
        <v>2150705</v>
      </c>
      <c r="B1072" s="54" t="s">
        <v>1311</v>
      </c>
      <c r="C1072" s="55">
        <v>0</v>
      </c>
    </row>
    <row r="1073" customHeight="1" spans="1:3">
      <c r="A1073" s="54">
        <v>2150799</v>
      </c>
      <c r="B1073" s="54" t="s">
        <v>1313</v>
      </c>
      <c r="C1073" s="55">
        <v>0</v>
      </c>
    </row>
    <row r="1074" customHeight="1" spans="1:3">
      <c r="A1074" s="54">
        <v>21508</v>
      </c>
      <c r="B1074" s="114" t="s">
        <v>1315</v>
      </c>
      <c r="C1074" s="55">
        <f>SUM(C1075:C1081)</f>
        <v>1039</v>
      </c>
    </row>
    <row r="1075" customHeight="1" spans="1:3">
      <c r="A1075" s="54">
        <v>2150801</v>
      </c>
      <c r="B1075" s="54" t="s">
        <v>585</v>
      </c>
      <c r="C1075" s="55">
        <v>0</v>
      </c>
    </row>
    <row r="1076" customHeight="1" spans="1:3">
      <c r="A1076" s="54">
        <v>2150802</v>
      </c>
      <c r="B1076" s="54" t="s">
        <v>587</v>
      </c>
      <c r="C1076" s="55">
        <v>0</v>
      </c>
    </row>
    <row r="1077" customHeight="1" spans="1:3">
      <c r="A1077" s="54">
        <v>2150803</v>
      </c>
      <c r="B1077" s="54" t="s">
        <v>590</v>
      </c>
      <c r="C1077" s="55">
        <v>0</v>
      </c>
    </row>
    <row r="1078" customHeight="1" spans="1:3">
      <c r="A1078" s="54">
        <v>2150804</v>
      </c>
      <c r="B1078" s="54" t="s">
        <v>1324</v>
      </c>
      <c r="C1078" s="55">
        <v>0</v>
      </c>
    </row>
    <row r="1079" customHeight="1" spans="1:3">
      <c r="A1079" s="54">
        <v>2150805</v>
      </c>
      <c r="B1079" s="54" t="s">
        <v>1327</v>
      </c>
      <c r="C1079" s="55">
        <v>196</v>
      </c>
    </row>
    <row r="1080" customHeight="1" spans="1:3">
      <c r="A1080" s="54">
        <v>2150806</v>
      </c>
      <c r="B1080" s="54" t="s">
        <v>1330</v>
      </c>
      <c r="C1080" s="55">
        <v>0</v>
      </c>
    </row>
    <row r="1081" customHeight="1" spans="1:3">
      <c r="A1081" s="54">
        <v>2150899</v>
      </c>
      <c r="B1081" s="54" t="s">
        <v>1333</v>
      </c>
      <c r="C1081" s="55">
        <v>843</v>
      </c>
    </row>
    <row r="1082" customHeight="1" spans="1:3">
      <c r="A1082" s="54">
        <v>21599</v>
      </c>
      <c r="B1082" s="114" t="s">
        <v>1336</v>
      </c>
      <c r="C1082" s="55">
        <f>SUM(C1083:C1087)</f>
        <v>63</v>
      </c>
    </row>
    <row r="1083" customHeight="1" spans="1:3">
      <c r="A1083" s="54">
        <v>2159901</v>
      </c>
      <c r="B1083" s="54" t="s">
        <v>1339</v>
      </c>
      <c r="C1083" s="55">
        <v>0</v>
      </c>
    </row>
    <row r="1084" customHeight="1" spans="1:3">
      <c r="A1084" s="54">
        <v>2159904</v>
      </c>
      <c r="B1084" s="54" t="s">
        <v>1342</v>
      </c>
      <c r="C1084" s="55">
        <v>0</v>
      </c>
    </row>
    <row r="1085" customHeight="1" spans="1:3">
      <c r="A1085" s="54">
        <v>2159905</v>
      </c>
      <c r="B1085" s="54" t="s">
        <v>1345</v>
      </c>
      <c r="C1085" s="55">
        <v>0</v>
      </c>
    </row>
    <row r="1086" customHeight="1" spans="1:3">
      <c r="A1086" s="54">
        <v>2159906</v>
      </c>
      <c r="B1086" s="54" t="s">
        <v>1347</v>
      </c>
      <c r="C1086" s="55">
        <v>0</v>
      </c>
    </row>
    <row r="1087" customHeight="1" spans="1:3">
      <c r="A1087" s="54">
        <v>2159999</v>
      </c>
      <c r="B1087" s="54" t="s">
        <v>1349</v>
      </c>
      <c r="C1087" s="55">
        <v>63</v>
      </c>
    </row>
    <row r="1088" customHeight="1" spans="1:3">
      <c r="A1088" s="54">
        <v>216</v>
      </c>
      <c r="B1088" s="114" t="s">
        <v>1350</v>
      </c>
      <c r="C1088" s="55">
        <f>SUM(C1089,C1099,C1105)</f>
        <v>881</v>
      </c>
    </row>
    <row r="1089" customHeight="1" spans="1:3">
      <c r="A1089" s="54">
        <v>21602</v>
      </c>
      <c r="B1089" s="114" t="s">
        <v>1352</v>
      </c>
      <c r="C1089" s="55">
        <f>SUM(C1090:C1098)</f>
        <v>740</v>
      </c>
    </row>
    <row r="1090" customHeight="1" spans="1:3">
      <c r="A1090" s="54">
        <v>2160201</v>
      </c>
      <c r="B1090" s="54" t="s">
        <v>585</v>
      </c>
      <c r="C1090" s="55">
        <v>552</v>
      </c>
    </row>
    <row r="1091" customHeight="1" spans="1:3">
      <c r="A1091" s="54">
        <v>2160202</v>
      </c>
      <c r="B1091" s="54" t="s">
        <v>587</v>
      </c>
      <c r="C1091" s="55">
        <v>0</v>
      </c>
    </row>
    <row r="1092" customHeight="1" spans="1:3">
      <c r="A1092" s="54">
        <v>2160203</v>
      </c>
      <c r="B1092" s="54" t="s">
        <v>590</v>
      </c>
      <c r="C1092" s="55">
        <v>0</v>
      </c>
    </row>
    <row r="1093" customHeight="1" spans="1:3">
      <c r="A1093" s="54">
        <v>2160216</v>
      </c>
      <c r="B1093" s="54" t="s">
        <v>1360</v>
      </c>
      <c r="C1093" s="55">
        <v>0</v>
      </c>
    </row>
    <row r="1094" customHeight="1" spans="1:3">
      <c r="A1094" s="54">
        <v>2160217</v>
      </c>
      <c r="B1094" s="54" t="s">
        <v>1363</v>
      </c>
      <c r="C1094" s="55">
        <v>0</v>
      </c>
    </row>
    <row r="1095" customHeight="1" spans="1:3">
      <c r="A1095" s="54">
        <v>2160218</v>
      </c>
      <c r="B1095" s="54" t="s">
        <v>1366</v>
      </c>
      <c r="C1095" s="55">
        <v>0</v>
      </c>
    </row>
    <row r="1096" customHeight="1" spans="1:3">
      <c r="A1096" s="54">
        <v>2160219</v>
      </c>
      <c r="B1096" s="54" t="s">
        <v>1369</v>
      </c>
      <c r="C1096" s="55">
        <v>0</v>
      </c>
    </row>
    <row r="1097" customHeight="1" spans="1:3">
      <c r="A1097" s="54">
        <v>2160250</v>
      </c>
      <c r="B1097" s="54" t="s">
        <v>586</v>
      </c>
      <c r="C1097" s="55">
        <v>0</v>
      </c>
    </row>
    <row r="1098" customHeight="1" spans="1:3">
      <c r="A1098" s="54">
        <v>2160299</v>
      </c>
      <c r="B1098" s="54" t="s">
        <v>1373</v>
      </c>
      <c r="C1098" s="55">
        <v>188</v>
      </c>
    </row>
    <row r="1099" customHeight="1" spans="1:3">
      <c r="A1099" s="54">
        <v>21606</v>
      </c>
      <c r="B1099" s="114" t="s">
        <v>1375</v>
      </c>
      <c r="C1099" s="55">
        <f>SUM(C1100:C1104)</f>
        <v>6</v>
      </c>
    </row>
    <row r="1100" customHeight="1" spans="1:3">
      <c r="A1100" s="54">
        <v>2160601</v>
      </c>
      <c r="B1100" s="54" t="s">
        <v>585</v>
      </c>
      <c r="C1100" s="55">
        <v>0</v>
      </c>
    </row>
    <row r="1101" customHeight="1" spans="1:3">
      <c r="A1101" s="54">
        <v>2160602</v>
      </c>
      <c r="B1101" s="54" t="s">
        <v>587</v>
      </c>
      <c r="C1101" s="55">
        <v>0</v>
      </c>
    </row>
    <row r="1102" customHeight="1" spans="1:3">
      <c r="A1102" s="54">
        <v>2160603</v>
      </c>
      <c r="B1102" s="54" t="s">
        <v>590</v>
      </c>
      <c r="C1102" s="55">
        <v>0</v>
      </c>
    </row>
    <row r="1103" customHeight="1" spans="1:3">
      <c r="A1103" s="54">
        <v>2160607</v>
      </c>
      <c r="B1103" s="54" t="s">
        <v>1383</v>
      </c>
      <c r="C1103" s="55">
        <v>0</v>
      </c>
    </row>
    <row r="1104" customHeight="1" spans="1:3">
      <c r="A1104" s="54">
        <v>2160699</v>
      </c>
      <c r="B1104" s="54" t="s">
        <v>1386</v>
      </c>
      <c r="C1104" s="55">
        <v>6</v>
      </c>
    </row>
    <row r="1105" customHeight="1" spans="1:3">
      <c r="A1105" s="54">
        <v>21699</v>
      </c>
      <c r="B1105" s="114" t="s">
        <v>1389</v>
      </c>
      <c r="C1105" s="55">
        <f>SUM(C1106:C1107)</f>
        <v>135</v>
      </c>
    </row>
    <row r="1106" customHeight="1" spans="1:3">
      <c r="A1106" s="54">
        <v>2169901</v>
      </c>
      <c r="B1106" s="54" t="s">
        <v>1392</v>
      </c>
      <c r="C1106" s="55">
        <v>0</v>
      </c>
    </row>
    <row r="1107" customHeight="1" spans="1:3">
      <c r="A1107" s="54">
        <v>2169999</v>
      </c>
      <c r="B1107" s="54" t="s">
        <v>1395</v>
      </c>
      <c r="C1107" s="55">
        <v>135</v>
      </c>
    </row>
    <row r="1108" customHeight="1" spans="1:3">
      <c r="A1108" s="54">
        <v>217</v>
      </c>
      <c r="B1108" s="114" t="s">
        <v>1398</v>
      </c>
      <c r="C1108" s="55">
        <f>SUM(C1109,C1116,C1126,C1132,C1135)</f>
        <v>35</v>
      </c>
    </row>
    <row r="1109" customHeight="1" spans="1:3">
      <c r="A1109" s="54">
        <v>21701</v>
      </c>
      <c r="B1109" s="114" t="s">
        <v>1400</v>
      </c>
      <c r="C1109" s="55">
        <f>SUM(C1110:C1115)</f>
        <v>35</v>
      </c>
    </row>
    <row r="1110" customHeight="1" spans="1:3">
      <c r="A1110" s="54">
        <v>2170101</v>
      </c>
      <c r="B1110" s="54" t="s">
        <v>585</v>
      </c>
      <c r="C1110" s="55">
        <v>35</v>
      </c>
    </row>
    <row r="1111" customHeight="1" spans="1:3">
      <c r="A1111" s="54">
        <v>2170102</v>
      </c>
      <c r="B1111" s="54" t="s">
        <v>587</v>
      </c>
      <c r="C1111" s="55">
        <v>0</v>
      </c>
    </row>
    <row r="1112" customHeight="1" spans="1:3">
      <c r="A1112" s="54">
        <v>2170103</v>
      </c>
      <c r="B1112" s="54" t="s">
        <v>590</v>
      </c>
      <c r="C1112" s="55">
        <v>0</v>
      </c>
    </row>
    <row r="1113" customHeight="1" spans="1:3">
      <c r="A1113" s="54">
        <v>2170104</v>
      </c>
      <c r="B1113" s="54" t="s">
        <v>1407</v>
      </c>
      <c r="C1113" s="55">
        <v>0</v>
      </c>
    </row>
    <row r="1114" customHeight="1" spans="1:3">
      <c r="A1114" s="54">
        <v>2170150</v>
      </c>
      <c r="B1114" s="54" t="s">
        <v>586</v>
      </c>
      <c r="C1114" s="55">
        <v>0</v>
      </c>
    </row>
    <row r="1115" customHeight="1" spans="1:3">
      <c r="A1115" s="54">
        <v>2170199</v>
      </c>
      <c r="B1115" s="54" t="s">
        <v>1410</v>
      </c>
      <c r="C1115" s="55">
        <v>0</v>
      </c>
    </row>
    <row r="1116" customHeight="1" spans="1:3">
      <c r="A1116" s="54">
        <v>21702</v>
      </c>
      <c r="B1116" s="114" t="s">
        <v>1411</v>
      </c>
      <c r="C1116" s="55">
        <f>SUM(C1117:C1125)</f>
        <v>0</v>
      </c>
    </row>
    <row r="1117" customHeight="1" spans="1:3">
      <c r="A1117" s="54">
        <v>2170201</v>
      </c>
      <c r="B1117" s="54" t="s">
        <v>1414</v>
      </c>
      <c r="C1117" s="55">
        <v>0</v>
      </c>
    </row>
    <row r="1118" customHeight="1" spans="1:3">
      <c r="A1118" s="54">
        <v>2170202</v>
      </c>
      <c r="B1118" s="54" t="s">
        <v>1417</v>
      </c>
      <c r="C1118" s="55">
        <v>0</v>
      </c>
    </row>
    <row r="1119" customHeight="1" spans="1:3">
      <c r="A1119" s="54">
        <v>2170203</v>
      </c>
      <c r="B1119" s="54" t="s">
        <v>1418</v>
      </c>
      <c r="C1119" s="55">
        <v>0</v>
      </c>
    </row>
    <row r="1120" customHeight="1" spans="1:3">
      <c r="A1120" s="54">
        <v>2170204</v>
      </c>
      <c r="B1120" s="54" t="s">
        <v>1419</v>
      </c>
      <c r="C1120" s="55">
        <v>0</v>
      </c>
    </row>
    <row r="1121" customHeight="1" spans="1:3">
      <c r="A1121" s="54">
        <v>2170205</v>
      </c>
      <c r="B1121" s="54" t="s">
        <v>1420</v>
      </c>
      <c r="C1121" s="55">
        <v>0</v>
      </c>
    </row>
    <row r="1122" customHeight="1" spans="1:3">
      <c r="A1122" s="54">
        <v>2170206</v>
      </c>
      <c r="B1122" s="54" t="s">
        <v>1423</v>
      </c>
      <c r="C1122" s="55">
        <v>0</v>
      </c>
    </row>
    <row r="1123" customHeight="1" spans="1:3">
      <c r="A1123" s="54">
        <v>2170207</v>
      </c>
      <c r="B1123" s="54" t="s">
        <v>1426</v>
      </c>
      <c r="C1123" s="55">
        <v>0</v>
      </c>
    </row>
    <row r="1124" customHeight="1" spans="1:3">
      <c r="A1124" s="54">
        <v>2170208</v>
      </c>
      <c r="B1124" s="54" t="s">
        <v>1427</v>
      </c>
      <c r="C1124" s="55">
        <v>0</v>
      </c>
    </row>
    <row r="1125" customHeight="1" spans="1:3">
      <c r="A1125" s="54">
        <v>2170299</v>
      </c>
      <c r="B1125" s="54" t="s">
        <v>1430</v>
      </c>
      <c r="C1125" s="55">
        <v>0</v>
      </c>
    </row>
    <row r="1126" customHeight="1" spans="1:3">
      <c r="A1126" s="54">
        <v>21703</v>
      </c>
      <c r="B1126" s="114" t="s">
        <v>1433</v>
      </c>
      <c r="C1126" s="55">
        <f>SUM(C1127:C1131)</f>
        <v>0</v>
      </c>
    </row>
    <row r="1127" customHeight="1" spans="1:3">
      <c r="A1127" s="54">
        <v>2170301</v>
      </c>
      <c r="B1127" s="54" t="s">
        <v>1436</v>
      </c>
      <c r="C1127" s="55">
        <v>0</v>
      </c>
    </row>
    <row r="1128" customHeight="1" spans="1:3">
      <c r="A1128" s="54">
        <v>2170302</v>
      </c>
      <c r="B1128" s="54" t="s">
        <v>1439</v>
      </c>
      <c r="C1128" s="55">
        <v>0</v>
      </c>
    </row>
    <row r="1129" customHeight="1" spans="1:3">
      <c r="A1129" s="54">
        <v>2170303</v>
      </c>
      <c r="B1129" s="54" t="s">
        <v>1442</v>
      </c>
      <c r="C1129" s="55">
        <v>0</v>
      </c>
    </row>
    <row r="1130" customHeight="1" spans="1:3">
      <c r="A1130" s="54">
        <v>2170304</v>
      </c>
      <c r="B1130" s="54" t="s">
        <v>1445</v>
      </c>
      <c r="C1130" s="55">
        <v>0</v>
      </c>
    </row>
    <row r="1131" customHeight="1" spans="1:3">
      <c r="A1131" s="54">
        <v>2170399</v>
      </c>
      <c r="B1131" s="54" t="s">
        <v>1448</v>
      </c>
      <c r="C1131" s="55">
        <v>0</v>
      </c>
    </row>
    <row r="1132" customHeight="1" spans="1:3">
      <c r="A1132" s="54">
        <v>21704</v>
      </c>
      <c r="B1132" s="114" t="s">
        <v>1451</v>
      </c>
      <c r="C1132" s="55">
        <f>SUM(C1133:C1134)</f>
        <v>0</v>
      </c>
    </row>
    <row r="1133" customHeight="1" spans="1:3">
      <c r="A1133" s="54">
        <v>2170401</v>
      </c>
      <c r="B1133" s="54" t="s">
        <v>1454</v>
      </c>
      <c r="C1133" s="55">
        <v>0</v>
      </c>
    </row>
    <row r="1134" customHeight="1" spans="1:3">
      <c r="A1134" s="54">
        <v>2170499</v>
      </c>
      <c r="B1134" s="54" t="s">
        <v>1457</v>
      </c>
      <c r="C1134" s="55">
        <v>0</v>
      </c>
    </row>
    <row r="1135" customHeight="1" spans="1:3">
      <c r="A1135" s="54">
        <v>21799</v>
      </c>
      <c r="B1135" s="114" t="s">
        <v>1460</v>
      </c>
      <c r="C1135" s="55">
        <f>SUM(C1136:C1137)</f>
        <v>0</v>
      </c>
    </row>
    <row r="1136" customHeight="1" spans="1:3">
      <c r="A1136" s="54">
        <v>2179902</v>
      </c>
      <c r="B1136" s="54" t="s">
        <v>1462</v>
      </c>
      <c r="C1136" s="55">
        <v>0</v>
      </c>
    </row>
    <row r="1137" customHeight="1" spans="1:3">
      <c r="A1137" s="54">
        <v>2179999</v>
      </c>
      <c r="B1137" s="54" t="s">
        <v>1464</v>
      </c>
      <c r="C1137" s="55">
        <v>0</v>
      </c>
    </row>
    <row r="1138" customHeight="1" spans="1:3">
      <c r="A1138" s="54">
        <v>219</v>
      </c>
      <c r="B1138" s="114" t="s">
        <v>1466</v>
      </c>
      <c r="C1138" s="55">
        <f>SUM(C1139:C1147)</f>
        <v>0</v>
      </c>
    </row>
    <row r="1139" customHeight="1" spans="1:3">
      <c r="A1139" s="54">
        <v>21901</v>
      </c>
      <c r="B1139" s="114" t="s">
        <v>1469</v>
      </c>
      <c r="C1139" s="55">
        <v>0</v>
      </c>
    </row>
    <row r="1140" customHeight="1" spans="1:3">
      <c r="A1140" s="54">
        <v>21902</v>
      </c>
      <c r="B1140" s="114" t="s">
        <v>1472</v>
      </c>
      <c r="C1140" s="55">
        <v>0</v>
      </c>
    </row>
    <row r="1141" customHeight="1" spans="1:3">
      <c r="A1141" s="54">
        <v>21903</v>
      </c>
      <c r="B1141" s="114" t="s">
        <v>1475</v>
      </c>
      <c r="C1141" s="55">
        <v>0</v>
      </c>
    </row>
    <row r="1142" customHeight="1" spans="1:3">
      <c r="A1142" s="54">
        <v>21904</v>
      </c>
      <c r="B1142" s="114" t="s">
        <v>1478</v>
      </c>
      <c r="C1142" s="55">
        <v>0</v>
      </c>
    </row>
    <row r="1143" customHeight="1" spans="1:3">
      <c r="A1143" s="54">
        <v>21905</v>
      </c>
      <c r="B1143" s="114" t="s">
        <v>1481</v>
      </c>
      <c r="C1143" s="55">
        <v>0</v>
      </c>
    </row>
    <row r="1144" customHeight="1" spans="1:3">
      <c r="A1144" s="54">
        <v>21906</v>
      </c>
      <c r="B1144" s="114" t="s">
        <v>1484</v>
      </c>
      <c r="C1144" s="55">
        <v>0</v>
      </c>
    </row>
    <row r="1145" customHeight="1" spans="1:3">
      <c r="A1145" s="54">
        <v>21907</v>
      </c>
      <c r="B1145" s="114" t="s">
        <v>1486</v>
      </c>
      <c r="C1145" s="55">
        <v>0</v>
      </c>
    </row>
    <row r="1146" customHeight="1" spans="1:3">
      <c r="A1146" s="54">
        <v>21908</v>
      </c>
      <c r="B1146" s="114" t="s">
        <v>1489</v>
      </c>
      <c r="C1146" s="55">
        <v>0</v>
      </c>
    </row>
    <row r="1147" customHeight="1" spans="1:3">
      <c r="A1147" s="54">
        <v>21999</v>
      </c>
      <c r="B1147" s="114" t="s">
        <v>1492</v>
      </c>
      <c r="C1147" s="55">
        <v>0</v>
      </c>
    </row>
    <row r="1148" customHeight="1" spans="1:3">
      <c r="A1148" s="54">
        <v>220</v>
      </c>
      <c r="B1148" s="114" t="s">
        <v>1494</v>
      </c>
      <c r="C1148" s="55">
        <f>SUM(C1149,C1176,C1191)</f>
        <v>3523</v>
      </c>
    </row>
    <row r="1149" customHeight="1" spans="1:3">
      <c r="A1149" s="54">
        <v>22001</v>
      </c>
      <c r="B1149" s="114" t="s">
        <v>1496</v>
      </c>
      <c r="C1149" s="55">
        <f>SUM(C1150:C1175)</f>
        <v>3482</v>
      </c>
    </row>
    <row r="1150" customHeight="1" spans="1:3">
      <c r="A1150" s="54">
        <v>2200101</v>
      </c>
      <c r="B1150" s="54" t="s">
        <v>585</v>
      </c>
      <c r="C1150" s="55">
        <v>1664</v>
      </c>
    </row>
    <row r="1151" customHeight="1" spans="1:3">
      <c r="A1151" s="54">
        <v>2200102</v>
      </c>
      <c r="B1151" s="54" t="s">
        <v>587</v>
      </c>
      <c r="C1151" s="55">
        <v>0</v>
      </c>
    </row>
    <row r="1152" customHeight="1" spans="1:3">
      <c r="A1152" s="54">
        <v>2200103</v>
      </c>
      <c r="B1152" s="54" t="s">
        <v>590</v>
      </c>
      <c r="C1152" s="55">
        <v>0</v>
      </c>
    </row>
    <row r="1153" customHeight="1" spans="1:3">
      <c r="A1153" s="54">
        <v>2200104</v>
      </c>
      <c r="B1153" s="54" t="s">
        <v>1504</v>
      </c>
      <c r="C1153" s="55">
        <v>0</v>
      </c>
    </row>
    <row r="1154" customHeight="1" spans="1:3">
      <c r="A1154" s="54">
        <v>2200106</v>
      </c>
      <c r="B1154" s="54" t="s">
        <v>1505</v>
      </c>
      <c r="C1154" s="55">
        <v>0</v>
      </c>
    </row>
    <row r="1155" customHeight="1" spans="1:3">
      <c r="A1155" s="54">
        <v>2200107</v>
      </c>
      <c r="B1155" s="54" t="s">
        <v>1506</v>
      </c>
      <c r="C1155" s="55">
        <v>0</v>
      </c>
    </row>
    <row r="1156" customHeight="1" spans="1:3">
      <c r="A1156" s="54">
        <v>2200108</v>
      </c>
      <c r="B1156" s="54" t="s">
        <v>1507</v>
      </c>
      <c r="C1156" s="55">
        <v>0</v>
      </c>
    </row>
    <row r="1157" customHeight="1" spans="1:3">
      <c r="A1157" s="54">
        <v>2200109</v>
      </c>
      <c r="B1157" s="54" t="s">
        <v>1510</v>
      </c>
      <c r="C1157" s="55">
        <v>0</v>
      </c>
    </row>
    <row r="1158" customHeight="1" spans="1:3">
      <c r="A1158" s="54">
        <v>2200112</v>
      </c>
      <c r="B1158" s="54" t="s">
        <v>1513</v>
      </c>
      <c r="C1158" s="55">
        <v>0</v>
      </c>
    </row>
    <row r="1159" customHeight="1" spans="1:3">
      <c r="A1159" s="54">
        <v>2200113</v>
      </c>
      <c r="B1159" s="54" t="s">
        <v>1516</v>
      </c>
      <c r="C1159" s="55">
        <v>0</v>
      </c>
    </row>
    <row r="1160" customHeight="1" spans="1:3">
      <c r="A1160" s="54">
        <v>2200114</v>
      </c>
      <c r="B1160" s="54" t="s">
        <v>1607</v>
      </c>
      <c r="C1160" s="55">
        <v>0</v>
      </c>
    </row>
    <row r="1161" customHeight="1" spans="1:3">
      <c r="A1161" s="54">
        <v>2200115</v>
      </c>
      <c r="B1161" s="54" t="s">
        <v>1520</v>
      </c>
      <c r="C1161" s="55">
        <v>0</v>
      </c>
    </row>
    <row r="1162" customHeight="1" spans="1:3">
      <c r="A1162" s="54">
        <v>2200116</v>
      </c>
      <c r="B1162" s="54" t="s">
        <v>1522</v>
      </c>
      <c r="C1162" s="55">
        <v>0</v>
      </c>
    </row>
    <row r="1163" customHeight="1" spans="1:3">
      <c r="A1163" s="54">
        <v>2200119</v>
      </c>
      <c r="B1163" s="54" t="s">
        <v>1525</v>
      </c>
      <c r="C1163" s="55">
        <v>0</v>
      </c>
    </row>
    <row r="1164" customHeight="1" spans="1:3">
      <c r="A1164" s="54">
        <v>2200120</v>
      </c>
      <c r="B1164" s="54" t="s">
        <v>1528</v>
      </c>
      <c r="C1164" s="55">
        <v>0</v>
      </c>
    </row>
    <row r="1165" customHeight="1" spans="1:3">
      <c r="A1165" s="54">
        <v>2200121</v>
      </c>
      <c r="B1165" s="54" t="s">
        <v>1530</v>
      </c>
      <c r="C1165" s="55">
        <v>0</v>
      </c>
    </row>
    <row r="1166" customHeight="1" spans="1:3">
      <c r="A1166" s="54">
        <v>2200122</v>
      </c>
      <c r="B1166" s="54" t="s">
        <v>1533</v>
      </c>
      <c r="C1166" s="55">
        <v>0</v>
      </c>
    </row>
    <row r="1167" customHeight="1" spans="1:3">
      <c r="A1167" s="54">
        <v>2200123</v>
      </c>
      <c r="B1167" s="54" t="s">
        <v>1536</v>
      </c>
      <c r="C1167" s="55">
        <v>0</v>
      </c>
    </row>
    <row r="1168" customHeight="1" spans="1:3">
      <c r="A1168" s="54">
        <v>2200124</v>
      </c>
      <c r="B1168" s="54" t="s">
        <v>1538</v>
      </c>
      <c r="C1168" s="55">
        <v>0</v>
      </c>
    </row>
    <row r="1169" customHeight="1" spans="1:3">
      <c r="A1169" s="54">
        <v>2200125</v>
      </c>
      <c r="B1169" s="54" t="s">
        <v>1539</v>
      </c>
      <c r="C1169" s="55">
        <v>0</v>
      </c>
    </row>
    <row r="1170" customHeight="1" spans="1:3">
      <c r="A1170" s="54">
        <v>2200126</v>
      </c>
      <c r="B1170" s="54" t="s">
        <v>1541</v>
      </c>
      <c r="C1170" s="55">
        <v>0</v>
      </c>
    </row>
    <row r="1171" customHeight="1" spans="1:3">
      <c r="A1171" s="54">
        <v>2200127</v>
      </c>
      <c r="B1171" s="54" t="s">
        <v>1544</v>
      </c>
      <c r="C1171" s="55">
        <v>0</v>
      </c>
    </row>
    <row r="1172" customHeight="1" spans="1:3">
      <c r="A1172" s="54">
        <v>2200128</v>
      </c>
      <c r="B1172" s="54" t="s">
        <v>1547</v>
      </c>
      <c r="C1172" s="55">
        <v>0</v>
      </c>
    </row>
    <row r="1173" customHeight="1" spans="1:3">
      <c r="A1173" s="54">
        <v>2200129</v>
      </c>
      <c r="B1173" s="54" t="s">
        <v>1550</v>
      </c>
      <c r="C1173" s="55">
        <v>0</v>
      </c>
    </row>
    <row r="1174" customHeight="1" spans="1:3">
      <c r="A1174" s="54">
        <v>2200150</v>
      </c>
      <c r="B1174" s="54" t="s">
        <v>586</v>
      </c>
      <c r="C1174" s="55">
        <v>102</v>
      </c>
    </row>
    <row r="1175" customHeight="1" spans="1:3">
      <c r="A1175" s="54">
        <v>2200199</v>
      </c>
      <c r="B1175" s="54" t="s">
        <v>1555</v>
      </c>
      <c r="C1175" s="55">
        <v>1716</v>
      </c>
    </row>
    <row r="1176" customHeight="1" spans="1:3">
      <c r="A1176" s="54">
        <v>22005</v>
      </c>
      <c r="B1176" s="114" t="s">
        <v>1558</v>
      </c>
      <c r="C1176" s="55">
        <f>SUM(C1177:C1190)</f>
        <v>41</v>
      </c>
    </row>
    <row r="1177" customHeight="1" spans="1:3">
      <c r="A1177" s="54">
        <v>2200501</v>
      </c>
      <c r="B1177" s="54" t="s">
        <v>585</v>
      </c>
      <c r="C1177" s="55">
        <v>0</v>
      </c>
    </row>
    <row r="1178" customHeight="1" spans="1:3">
      <c r="A1178" s="54">
        <v>2200502</v>
      </c>
      <c r="B1178" s="54" t="s">
        <v>587</v>
      </c>
      <c r="C1178" s="55">
        <v>0</v>
      </c>
    </row>
    <row r="1179" customHeight="1" spans="1:3">
      <c r="A1179" s="54">
        <v>2200503</v>
      </c>
      <c r="B1179" s="54" t="s">
        <v>590</v>
      </c>
      <c r="C1179" s="55">
        <v>0</v>
      </c>
    </row>
    <row r="1180" customHeight="1" spans="1:3">
      <c r="A1180" s="54">
        <v>2200504</v>
      </c>
      <c r="B1180" s="54" t="s">
        <v>1567</v>
      </c>
      <c r="C1180" s="55">
        <v>0</v>
      </c>
    </row>
    <row r="1181" customHeight="1" spans="1:3">
      <c r="A1181" s="54">
        <v>2200506</v>
      </c>
      <c r="B1181" s="54" t="s">
        <v>1570</v>
      </c>
      <c r="C1181" s="55">
        <v>0</v>
      </c>
    </row>
    <row r="1182" customHeight="1" spans="1:3">
      <c r="A1182" s="54">
        <v>2200507</v>
      </c>
      <c r="B1182" s="54" t="s">
        <v>1573</v>
      </c>
      <c r="C1182" s="55">
        <v>0</v>
      </c>
    </row>
    <row r="1183" customHeight="1" spans="1:3">
      <c r="A1183" s="54">
        <v>2200508</v>
      </c>
      <c r="B1183" s="54" t="s">
        <v>1576</v>
      </c>
      <c r="C1183" s="55">
        <v>0</v>
      </c>
    </row>
    <row r="1184" customHeight="1" spans="1:3">
      <c r="A1184" s="54">
        <v>2200509</v>
      </c>
      <c r="B1184" s="54" t="s">
        <v>1579</v>
      </c>
      <c r="C1184" s="55">
        <v>0</v>
      </c>
    </row>
    <row r="1185" customHeight="1" spans="1:3">
      <c r="A1185" s="54">
        <v>2200510</v>
      </c>
      <c r="B1185" s="54" t="s">
        <v>1582</v>
      </c>
      <c r="C1185" s="55">
        <v>0</v>
      </c>
    </row>
    <row r="1186" customHeight="1" spans="1:3">
      <c r="A1186" s="54">
        <v>2200511</v>
      </c>
      <c r="B1186" s="54" t="s">
        <v>1428</v>
      </c>
      <c r="C1186" s="55">
        <v>0</v>
      </c>
    </row>
    <row r="1187" customHeight="1" spans="1:3">
      <c r="A1187" s="54">
        <v>2200512</v>
      </c>
      <c r="B1187" s="54" t="s">
        <v>1431</v>
      </c>
      <c r="C1187" s="55">
        <v>0</v>
      </c>
    </row>
    <row r="1188" customHeight="1" spans="1:3">
      <c r="A1188" s="54">
        <v>2200513</v>
      </c>
      <c r="B1188" s="54" t="s">
        <v>1434</v>
      </c>
      <c r="C1188" s="55">
        <v>0</v>
      </c>
    </row>
    <row r="1189" customHeight="1" spans="1:3">
      <c r="A1189" s="54">
        <v>2200514</v>
      </c>
      <c r="B1189" s="54" t="s">
        <v>1437</v>
      </c>
      <c r="C1189" s="55">
        <v>0</v>
      </c>
    </row>
    <row r="1190" customHeight="1" spans="1:3">
      <c r="A1190" s="54">
        <v>2200599</v>
      </c>
      <c r="B1190" s="54" t="s">
        <v>1440</v>
      </c>
      <c r="C1190" s="55">
        <v>41</v>
      </c>
    </row>
    <row r="1191" customHeight="1" spans="1:3">
      <c r="A1191" s="54">
        <v>22099</v>
      </c>
      <c r="B1191" s="114" t="s">
        <v>1443</v>
      </c>
      <c r="C1191" s="55">
        <f>C1192</f>
        <v>0</v>
      </c>
    </row>
    <row r="1192" customHeight="1" spans="1:3">
      <c r="A1192" s="54">
        <v>2209999</v>
      </c>
      <c r="B1192" s="54" t="s">
        <v>1446</v>
      </c>
      <c r="C1192" s="55">
        <v>0</v>
      </c>
    </row>
    <row r="1193" customHeight="1" spans="1:3">
      <c r="A1193" s="54">
        <v>221</v>
      </c>
      <c r="B1193" s="114" t="s">
        <v>1449</v>
      </c>
      <c r="C1193" s="55">
        <f>SUM(C1194,C1205,C1209)</f>
        <v>8897</v>
      </c>
    </row>
    <row r="1194" customHeight="1" spans="1:3">
      <c r="A1194" s="54">
        <v>22101</v>
      </c>
      <c r="B1194" s="114" t="s">
        <v>1452</v>
      </c>
      <c r="C1194" s="55">
        <f>SUM(C1195:C1204)</f>
        <v>4233</v>
      </c>
    </row>
    <row r="1195" customHeight="1" spans="1:3">
      <c r="A1195" s="54">
        <v>2210101</v>
      </c>
      <c r="B1195" s="54" t="s">
        <v>1455</v>
      </c>
      <c r="C1195" s="55">
        <v>0</v>
      </c>
    </row>
    <row r="1196" customHeight="1" spans="1:3">
      <c r="A1196" s="54">
        <v>2210102</v>
      </c>
      <c r="B1196" s="54" t="s">
        <v>1458</v>
      </c>
      <c r="C1196" s="55">
        <v>0</v>
      </c>
    </row>
    <row r="1197" customHeight="1" spans="1:3">
      <c r="A1197" s="54">
        <v>2210103</v>
      </c>
      <c r="B1197" s="54" t="s">
        <v>1461</v>
      </c>
      <c r="C1197" s="55">
        <v>416</v>
      </c>
    </row>
    <row r="1198" customHeight="1" spans="1:3">
      <c r="A1198" s="54">
        <v>2210104</v>
      </c>
      <c r="B1198" s="54" t="s">
        <v>1463</v>
      </c>
      <c r="C1198" s="55">
        <v>0</v>
      </c>
    </row>
    <row r="1199" customHeight="1" spans="1:3">
      <c r="A1199" s="54">
        <v>2210105</v>
      </c>
      <c r="B1199" s="54" t="s">
        <v>1465</v>
      </c>
      <c r="C1199" s="55">
        <v>180</v>
      </c>
    </row>
    <row r="1200" customHeight="1" spans="1:3">
      <c r="A1200" s="54">
        <v>2210106</v>
      </c>
      <c r="B1200" s="54" t="s">
        <v>1467</v>
      </c>
      <c r="C1200" s="55">
        <v>11</v>
      </c>
    </row>
    <row r="1201" customHeight="1" spans="1:3">
      <c r="A1201" s="54">
        <v>2210107</v>
      </c>
      <c r="B1201" s="54" t="s">
        <v>1470</v>
      </c>
      <c r="C1201" s="55">
        <v>0</v>
      </c>
    </row>
    <row r="1202" customHeight="1" spans="1:3">
      <c r="A1202" s="54">
        <v>2210108</v>
      </c>
      <c r="B1202" s="54" t="s">
        <v>1473</v>
      </c>
      <c r="C1202" s="55">
        <v>3624</v>
      </c>
    </row>
    <row r="1203" customHeight="1" spans="1:3">
      <c r="A1203" s="54">
        <v>2210109</v>
      </c>
      <c r="B1203" s="54" t="s">
        <v>1476</v>
      </c>
      <c r="C1203" s="55">
        <v>0</v>
      </c>
    </row>
    <row r="1204" customHeight="1" spans="1:3">
      <c r="A1204" s="54">
        <v>2210199</v>
      </c>
      <c r="B1204" s="54" t="s">
        <v>1479</v>
      </c>
      <c r="C1204" s="55">
        <v>2</v>
      </c>
    </row>
    <row r="1205" customHeight="1" spans="1:3">
      <c r="A1205" s="54">
        <v>22102</v>
      </c>
      <c r="B1205" s="114" t="s">
        <v>1482</v>
      </c>
      <c r="C1205" s="55">
        <f>SUM(C1206:C1208)</f>
        <v>4664</v>
      </c>
    </row>
    <row r="1206" customHeight="1" spans="1:3">
      <c r="A1206" s="54">
        <v>2210201</v>
      </c>
      <c r="B1206" s="54" t="s">
        <v>1485</v>
      </c>
      <c r="C1206" s="55">
        <v>4664</v>
      </c>
    </row>
    <row r="1207" customHeight="1" spans="1:3">
      <c r="A1207" s="54">
        <v>2210202</v>
      </c>
      <c r="B1207" s="54" t="s">
        <v>1487</v>
      </c>
      <c r="C1207" s="55">
        <v>0</v>
      </c>
    </row>
    <row r="1208" customHeight="1" spans="1:3">
      <c r="A1208" s="54">
        <v>2210203</v>
      </c>
      <c r="B1208" s="54" t="s">
        <v>1490</v>
      </c>
      <c r="C1208" s="55">
        <v>0</v>
      </c>
    </row>
    <row r="1209" customHeight="1" spans="1:3">
      <c r="A1209" s="54">
        <v>22103</v>
      </c>
      <c r="B1209" s="114" t="s">
        <v>1493</v>
      </c>
      <c r="C1209" s="55">
        <f>SUM(C1210:C1212)</f>
        <v>0</v>
      </c>
    </row>
    <row r="1210" customHeight="1" spans="1:3">
      <c r="A1210" s="54">
        <v>2210301</v>
      </c>
      <c r="B1210" s="54" t="s">
        <v>1495</v>
      </c>
      <c r="C1210" s="55">
        <v>0</v>
      </c>
    </row>
    <row r="1211" customHeight="1" spans="1:3">
      <c r="A1211" s="54">
        <v>2210302</v>
      </c>
      <c r="B1211" s="54" t="s">
        <v>1497</v>
      </c>
      <c r="C1211" s="55">
        <v>0</v>
      </c>
    </row>
    <row r="1212" customHeight="1" spans="1:3">
      <c r="A1212" s="54">
        <v>2210399</v>
      </c>
      <c r="B1212" s="54" t="s">
        <v>1498</v>
      </c>
      <c r="C1212" s="55">
        <v>0</v>
      </c>
    </row>
    <row r="1213" customHeight="1" spans="1:3">
      <c r="A1213" s="54">
        <v>222</v>
      </c>
      <c r="B1213" s="114" t="s">
        <v>1500</v>
      </c>
      <c r="C1213" s="55">
        <f>SUM(C1214,C1232,C1238,C1244)</f>
        <v>302</v>
      </c>
    </row>
    <row r="1214" customHeight="1" spans="1:3">
      <c r="A1214" s="54">
        <v>22201</v>
      </c>
      <c r="B1214" s="114" t="s">
        <v>1502</v>
      </c>
      <c r="C1214" s="55">
        <f>SUM(C1215:C1231)</f>
        <v>302</v>
      </c>
    </row>
    <row r="1215" customHeight="1" spans="1:3">
      <c r="A1215" s="54">
        <v>2220101</v>
      </c>
      <c r="B1215" s="54" t="s">
        <v>585</v>
      </c>
      <c r="C1215" s="55">
        <v>0</v>
      </c>
    </row>
    <row r="1216" customHeight="1" spans="1:3">
      <c r="A1216" s="54">
        <v>2220102</v>
      </c>
      <c r="B1216" s="54" t="s">
        <v>587</v>
      </c>
      <c r="C1216" s="55">
        <v>0</v>
      </c>
    </row>
    <row r="1217" customHeight="1" spans="1:3">
      <c r="A1217" s="54">
        <v>2220103</v>
      </c>
      <c r="B1217" s="54" t="s">
        <v>590</v>
      </c>
      <c r="C1217" s="55">
        <v>0</v>
      </c>
    </row>
    <row r="1218" customHeight="1" spans="1:3">
      <c r="A1218" s="54">
        <v>2220104</v>
      </c>
      <c r="B1218" s="54" t="s">
        <v>1508</v>
      </c>
      <c r="C1218" s="55">
        <v>0</v>
      </c>
    </row>
    <row r="1219" customHeight="1" spans="1:3">
      <c r="A1219" s="54">
        <v>2220105</v>
      </c>
      <c r="B1219" s="54" t="s">
        <v>1511</v>
      </c>
      <c r="C1219" s="55">
        <v>0</v>
      </c>
    </row>
    <row r="1220" customHeight="1" spans="1:3">
      <c r="A1220" s="54">
        <v>2220106</v>
      </c>
      <c r="B1220" s="54" t="s">
        <v>1514</v>
      </c>
      <c r="C1220" s="55">
        <v>20</v>
      </c>
    </row>
    <row r="1221" customHeight="1" spans="1:3">
      <c r="A1221" s="54">
        <v>2220107</v>
      </c>
      <c r="B1221" s="54" t="s">
        <v>1517</v>
      </c>
      <c r="C1221" s="55">
        <v>0</v>
      </c>
    </row>
    <row r="1222" customHeight="1" spans="1:3">
      <c r="A1222" s="54">
        <v>2220112</v>
      </c>
      <c r="B1222" s="54" t="s">
        <v>1519</v>
      </c>
      <c r="C1222" s="55">
        <v>0</v>
      </c>
    </row>
    <row r="1223" customHeight="1" spans="1:3">
      <c r="A1223" s="54">
        <v>2220113</v>
      </c>
      <c r="B1223" s="54" t="s">
        <v>1521</v>
      </c>
      <c r="C1223" s="55">
        <v>0</v>
      </c>
    </row>
    <row r="1224" customHeight="1" spans="1:3">
      <c r="A1224" s="54">
        <v>2220114</v>
      </c>
      <c r="B1224" s="54" t="s">
        <v>1523</v>
      </c>
      <c r="C1224" s="55">
        <v>0</v>
      </c>
    </row>
    <row r="1225" customHeight="1" spans="1:3">
      <c r="A1225" s="54">
        <v>2220115</v>
      </c>
      <c r="B1225" s="54" t="s">
        <v>1526</v>
      </c>
      <c r="C1225" s="55">
        <v>136</v>
      </c>
    </row>
    <row r="1226" customHeight="1" spans="1:3">
      <c r="A1226" s="54">
        <v>2220118</v>
      </c>
      <c r="B1226" s="54" t="s">
        <v>1529</v>
      </c>
      <c r="C1226" s="55">
        <v>0</v>
      </c>
    </row>
    <row r="1227" customHeight="1" spans="1:3">
      <c r="A1227" s="54">
        <v>2220119</v>
      </c>
      <c r="B1227" s="54" t="s">
        <v>1531</v>
      </c>
      <c r="C1227" s="55">
        <v>0</v>
      </c>
    </row>
    <row r="1228" customHeight="1" spans="1:3">
      <c r="A1228" s="54">
        <v>2220120</v>
      </c>
      <c r="B1228" s="54" t="s">
        <v>1534</v>
      </c>
      <c r="C1228" s="55">
        <v>0</v>
      </c>
    </row>
    <row r="1229" customHeight="1" spans="1:3">
      <c r="A1229" s="54">
        <v>2220121</v>
      </c>
      <c r="B1229" s="54" t="s">
        <v>1537</v>
      </c>
      <c r="C1229" s="55">
        <v>0</v>
      </c>
    </row>
    <row r="1230" customHeight="1" spans="1:3">
      <c r="A1230" s="54">
        <v>2220150</v>
      </c>
      <c r="B1230" s="54" t="s">
        <v>586</v>
      </c>
      <c r="C1230" s="55">
        <v>0</v>
      </c>
    </row>
    <row r="1231" customHeight="1" spans="1:3">
      <c r="A1231" s="54">
        <v>2220199</v>
      </c>
      <c r="B1231" s="54" t="s">
        <v>1540</v>
      </c>
      <c r="C1231" s="55">
        <v>146</v>
      </c>
    </row>
    <row r="1232" customHeight="1" spans="1:3">
      <c r="A1232" s="54">
        <v>22203</v>
      </c>
      <c r="B1232" s="114" t="s">
        <v>1542</v>
      </c>
      <c r="C1232" s="55">
        <f>SUM(C1233:C1237)</f>
        <v>0</v>
      </c>
    </row>
    <row r="1233" customHeight="1" spans="1:3">
      <c r="A1233" s="54">
        <v>2220301</v>
      </c>
      <c r="B1233" s="54" t="s">
        <v>1545</v>
      </c>
      <c r="C1233" s="55">
        <v>0</v>
      </c>
    </row>
    <row r="1234" customHeight="1" spans="1:3">
      <c r="A1234" s="54">
        <v>2220303</v>
      </c>
      <c r="B1234" s="54" t="s">
        <v>1548</v>
      </c>
      <c r="C1234" s="55">
        <v>0</v>
      </c>
    </row>
    <row r="1235" customHeight="1" spans="1:3">
      <c r="A1235" s="54">
        <v>2220304</v>
      </c>
      <c r="B1235" s="54" t="s">
        <v>1551</v>
      </c>
      <c r="C1235" s="55">
        <v>0</v>
      </c>
    </row>
    <row r="1236" customHeight="1" spans="1:3">
      <c r="A1236" s="54">
        <v>2220305</v>
      </c>
      <c r="B1236" s="54" t="s">
        <v>1553</v>
      </c>
      <c r="C1236" s="55">
        <v>0</v>
      </c>
    </row>
    <row r="1237" customHeight="1" spans="1:3">
      <c r="A1237" s="54">
        <v>2220399</v>
      </c>
      <c r="B1237" s="54" t="s">
        <v>1556</v>
      </c>
      <c r="C1237" s="55">
        <v>0</v>
      </c>
    </row>
    <row r="1238" customHeight="1" spans="1:3">
      <c r="A1238" s="54">
        <v>22204</v>
      </c>
      <c r="B1238" s="114" t="s">
        <v>1559</v>
      </c>
      <c r="C1238" s="55">
        <f>SUM(C1239:C1243)</f>
        <v>0</v>
      </c>
    </row>
    <row r="1239" customHeight="1" spans="1:3">
      <c r="A1239" s="54">
        <v>2220401</v>
      </c>
      <c r="B1239" s="54" t="s">
        <v>1561</v>
      </c>
      <c r="C1239" s="55">
        <v>0</v>
      </c>
    </row>
    <row r="1240" customHeight="1" spans="1:3">
      <c r="A1240" s="54">
        <v>2220402</v>
      </c>
      <c r="B1240" s="54" t="s">
        <v>1563</v>
      </c>
      <c r="C1240" s="55">
        <v>0</v>
      </c>
    </row>
    <row r="1241" customHeight="1" spans="1:3">
      <c r="A1241" s="54">
        <v>2220403</v>
      </c>
      <c r="B1241" s="54" t="s">
        <v>1565</v>
      </c>
      <c r="C1241" s="55">
        <v>0</v>
      </c>
    </row>
    <row r="1242" customHeight="1" spans="1:3">
      <c r="A1242" s="54">
        <v>2220404</v>
      </c>
      <c r="B1242" s="54" t="s">
        <v>1568</v>
      </c>
      <c r="C1242" s="55">
        <v>0</v>
      </c>
    </row>
    <row r="1243" customHeight="1" spans="1:3">
      <c r="A1243" s="54">
        <v>2220499</v>
      </c>
      <c r="B1243" s="54" t="s">
        <v>1571</v>
      </c>
      <c r="C1243" s="55">
        <v>0</v>
      </c>
    </row>
    <row r="1244" customHeight="1" spans="1:3">
      <c r="A1244" s="54">
        <v>22205</v>
      </c>
      <c r="B1244" s="114" t="s">
        <v>1574</v>
      </c>
      <c r="C1244" s="55">
        <f>SUM(C1245:C1256)</f>
        <v>0</v>
      </c>
    </row>
    <row r="1245" customHeight="1" spans="1:3">
      <c r="A1245" s="54">
        <v>2220501</v>
      </c>
      <c r="B1245" s="54" t="s">
        <v>1577</v>
      </c>
      <c r="C1245" s="55">
        <v>0</v>
      </c>
    </row>
    <row r="1246" customHeight="1" spans="1:3">
      <c r="A1246" s="54">
        <v>2220502</v>
      </c>
      <c r="B1246" s="54" t="s">
        <v>1580</v>
      </c>
      <c r="C1246" s="55">
        <v>0</v>
      </c>
    </row>
    <row r="1247" customHeight="1" spans="1:3">
      <c r="A1247" s="54">
        <v>2220503</v>
      </c>
      <c r="B1247" s="54" t="s">
        <v>1583</v>
      </c>
      <c r="C1247" s="55">
        <v>0</v>
      </c>
    </row>
    <row r="1248" customHeight="1" spans="1:3">
      <c r="A1248" s="54">
        <v>2220504</v>
      </c>
      <c r="B1248" s="54" t="s">
        <v>1429</v>
      </c>
      <c r="C1248" s="55">
        <v>0</v>
      </c>
    </row>
    <row r="1249" customHeight="1" spans="1:3">
      <c r="A1249" s="54">
        <v>2220505</v>
      </c>
      <c r="B1249" s="54" t="s">
        <v>1432</v>
      </c>
      <c r="C1249" s="55">
        <v>0</v>
      </c>
    </row>
    <row r="1250" customHeight="1" spans="1:3">
      <c r="A1250" s="54">
        <v>2220506</v>
      </c>
      <c r="B1250" s="54" t="s">
        <v>1435</v>
      </c>
      <c r="C1250" s="55">
        <v>0</v>
      </c>
    </row>
    <row r="1251" customHeight="1" spans="1:3">
      <c r="A1251" s="54">
        <v>2220507</v>
      </c>
      <c r="B1251" s="54" t="s">
        <v>1438</v>
      </c>
      <c r="C1251" s="55">
        <v>0</v>
      </c>
    </row>
    <row r="1252" customHeight="1" spans="1:3">
      <c r="A1252" s="54">
        <v>2220508</v>
      </c>
      <c r="B1252" s="54" t="s">
        <v>1441</v>
      </c>
      <c r="C1252" s="55">
        <v>0</v>
      </c>
    </row>
    <row r="1253" customHeight="1" spans="1:3">
      <c r="A1253" s="54">
        <v>2220509</v>
      </c>
      <c r="B1253" s="54" t="s">
        <v>1444</v>
      </c>
      <c r="C1253" s="55">
        <v>0</v>
      </c>
    </row>
    <row r="1254" customHeight="1" spans="1:3">
      <c r="A1254" s="54">
        <v>2220510</v>
      </c>
      <c r="B1254" s="54" t="s">
        <v>1447</v>
      </c>
      <c r="C1254" s="55">
        <v>0</v>
      </c>
    </row>
    <row r="1255" customHeight="1" spans="1:3">
      <c r="A1255" s="54">
        <v>2220511</v>
      </c>
      <c r="B1255" s="54" t="s">
        <v>1450</v>
      </c>
      <c r="C1255" s="55">
        <v>0</v>
      </c>
    </row>
    <row r="1256" customHeight="1" spans="1:3">
      <c r="A1256" s="54">
        <v>2220599</v>
      </c>
      <c r="B1256" s="54" t="s">
        <v>1453</v>
      </c>
      <c r="C1256" s="55">
        <v>0</v>
      </c>
    </row>
    <row r="1257" customHeight="1" spans="1:3">
      <c r="A1257" s="54">
        <v>224</v>
      </c>
      <c r="B1257" s="114" t="s">
        <v>1456</v>
      </c>
      <c r="C1257" s="55">
        <f>SUM(C1258,C1270,C1276,C1282,C1290,C1303,C1307,C1311)</f>
        <v>1317</v>
      </c>
    </row>
    <row r="1258" customHeight="1" spans="1:3">
      <c r="A1258" s="54">
        <v>22401</v>
      </c>
      <c r="B1258" s="114" t="s">
        <v>1459</v>
      </c>
      <c r="C1258" s="55">
        <f>SUM(C1259:C1269)</f>
        <v>451</v>
      </c>
    </row>
    <row r="1259" customHeight="1" spans="1:3">
      <c r="A1259" s="54">
        <v>2240101</v>
      </c>
      <c r="B1259" s="54" t="s">
        <v>585</v>
      </c>
      <c r="C1259" s="55">
        <v>243</v>
      </c>
    </row>
    <row r="1260" customHeight="1" spans="1:3">
      <c r="A1260" s="54">
        <v>2240102</v>
      </c>
      <c r="B1260" s="54" t="s">
        <v>587</v>
      </c>
      <c r="C1260" s="55">
        <v>0</v>
      </c>
    </row>
    <row r="1261" customHeight="1" spans="1:3">
      <c r="A1261" s="54">
        <v>2240103</v>
      </c>
      <c r="B1261" s="54" t="s">
        <v>590</v>
      </c>
      <c r="C1261" s="55">
        <v>0</v>
      </c>
    </row>
    <row r="1262" customHeight="1" spans="1:3">
      <c r="A1262" s="54">
        <v>2240104</v>
      </c>
      <c r="B1262" s="54" t="s">
        <v>1468</v>
      </c>
      <c r="C1262" s="55">
        <v>0</v>
      </c>
    </row>
    <row r="1263" customHeight="1" spans="1:3">
      <c r="A1263" s="54">
        <v>2240105</v>
      </c>
      <c r="B1263" s="54" t="s">
        <v>1471</v>
      </c>
      <c r="C1263" s="55">
        <v>0</v>
      </c>
    </row>
    <row r="1264" customHeight="1" spans="1:3">
      <c r="A1264" s="54">
        <v>2240106</v>
      </c>
      <c r="B1264" s="54" t="s">
        <v>1474</v>
      </c>
      <c r="C1264" s="55">
        <v>114</v>
      </c>
    </row>
    <row r="1265" customHeight="1" spans="1:3">
      <c r="A1265" s="54">
        <v>2240107</v>
      </c>
      <c r="B1265" s="54" t="s">
        <v>1477</v>
      </c>
      <c r="C1265" s="55">
        <v>0</v>
      </c>
    </row>
    <row r="1266" customHeight="1" spans="1:3">
      <c r="A1266" s="54">
        <v>2240108</v>
      </c>
      <c r="B1266" s="54" t="s">
        <v>1480</v>
      </c>
      <c r="C1266" s="55">
        <v>0</v>
      </c>
    </row>
    <row r="1267" customHeight="1" spans="1:3">
      <c r="A1267" s="54">
        <v>2240109</v>
      </c>
      <c r="B1267" s="54" t="s">
        <v>1483</v>
      </c>
      <c r="C1267" s="55">
        <v>2</v>
      </c>
    </row>
    <row r="1268" customHeight="1" spans="1:3">
      <c r="A1268" s="54">
        <v>2240150</v>
      </c>
      <c r="B1268" s="54" t="s">
        <v>586</v>
      </c>
      <c r="C1268" s="55">
        <v>0</v>
      </c>
    </row>
    <row r="1269" customHeight="1" spans="1:3">
      <c r="A1269" s="54">
        <v>2240199</v>
      </c>
      <c r="B1269" s="54" t="s">
        <v>1488</v>
      </c>
      <c r="C1269" s="55">
        <v>92</v>
      </c>
    </row>
    <row r="1270" customHeight="1" spans="1:3">
      <c r="A1270" s="54">
        <v>22402</v>
      </c>
      <c r="B1270" s="114" t="s">
        <v>1491</v>
      </c>
      <c r="C1270" s="55">
        <f>SUM(C1271:C1275)</f>
        <v>637</v>
      </c>
    </row>
    <row r="1271" customHeight="1" spans="1:3">
      <c r="A1271" s="54">
        <v>2240201</v>
      </c>
      <c r="B1271" s="54" t="s">
        <v>585</v>
      </c>
      <c r="C1271" s="55">
        <v>0</v>
      </c>
    </row>
    <row r="1272" customHeight="1" spans="1:3">
      <c r="A1272" s="54">
        <v>2240202</v>
      </c>
      <c r="B1272" s="54" t="s">
        <v>587</v>
      </c>
      <c r="C1272" s="55">
        <v>0</v>
      </c>
    </row>
    <row r="1273" customHeight="1" spans="1:3">
      <c r="A1273" s="54">
        <v>2240203</v>
      </c>
      <c r="B1273" s="54" t="s">
        <v>590</v>
      </c>
      <c r="C1273" s="55">
        <v>0</v>
      </c>
    </row>
    <row r="1274" customHeight="1" spans="1:3">
      <c r="A1274" s="54">
        <v>2240204</v>
      </c>
      <c r="B1274" s="54" t="s">
        <v>1499</v>
      </c>
      <c r="C1274" s="55">
        <v>340</v>
      </c>
    </row>
    <row r="1275" customHeight="1" spans="1:3">
      <c r="A1275" s="54">
        <v>2240299</v>
      </c>
      <c r="B1275" s="54" t="s">
        <v>1501</v>
      </c>
      <c r="C1275" s="55">
        <v>297</v>
      </c>
    </row>
    <row r="1276" customHeight="1" spans="1:3">
      <c r="A1276" s="54">
        <v>22403</v>
      </c>
      <c r="B1276" s="114" t="s">
        <v>1503</v>
      </c>
      <c r="C1276" s="55">
        <f>SUM(C1277:C1281)</f>
        <v>0</v>
      </c>
    </row>
    <row r="1277" customHeight="1" spans="1:3">
      <c r="A1277" s="54">
        <v>2240301</v>
      </c>
      <c r="B1277" s="54" t="s">
        <v>585</v>
      </c>
      <c r="C1277" s="55">
        <v>0</v>
      </c>
    </row>
    <row r="1278" customHeight="1" spans="1:3">
      <c r="A1278" s="54">
        <v>2240302</v>
      </c>
      <c r="B1278" s="54" t="s">
        <v>587</v>
      </c>
      <c r="C1278" s="55">
        <v>0</v>
      </c>
    </row>
    <row r="1279" customHeight="1" spans="1:3">
      <c r="A1279" s="54">
        <v>2240303</v>
      </c>
      <c r="B1279" s="54" t="s">
        <v>590</v>
      </c>
      <c r="C1279" s="55">
        <v>0</v>
      </c>
    </row>
    <row r="1280" customHeight="1" spans="1:3">
      <c r="A1280" s="54">
        <v>2240304</v>
      </c>
      <c r="B1280" s="54" t="s">
        <v>1509</v>
      </c>
      <c r="C1280" s="55">
        <v>0</v>
      </c>
    </row>
    <row r="1281" customHeight="1" spans="1:3">
      <c r="A1281" s="54">
        <v>2240399</v>
      </c>
      <c r="B1281" s="54" t="s">
        <v>1512</v>
      </c>
      <c r="C1281" s="55">
        <v>0</v>
      </c>
    </row>
    <row r="1282" customHeight="1" spans="1:3">
      <c r="A1282" s="54">
        <v>22404</v>
      </c>
      <c r="B1282" s="114" t="s">
        <v>1515</v>
      </c>
      <c r="C1282" s="55">
        <f>SUM(C1283:C1289)</f>
        <v>0</v>
      </c>
    </row>
    <row r="1283" customHeight="1" spans="1:3">
      <c r="A1283" s="54">
        <v>2240401</v>
      </c>
      <c r="B1283" s="54" t="s">
        <v>585</v>
      </c>
      <c r="C1283" s="55">
        <v>0</v>
      </c>
    </row>
    <row r="1284" customHeight="1" spans="1:3">
      <c r="A1284" s="54">
        <v>2240402</v>
      </c>
      <c r="B1284" s="54" t="s">
        <v>587</v>
      </c>
      <c r="C1284" s="55">
        <v>0</v>
      </c>
    </row>
    <row r="1285" customHeight="1" spans="1:3">
      <c r="A1285" s="54">
        <v>2240403</v>
      </c>
      <c r="B1285" s="54" t="s">
        <v>590</v>
      </c>
      <c r="C1285" s="55">
        <v>0</v>
      </c>
    </row>
    <row r="1286" customHeight="1" spans="1:3">
      <c r="A1286" s="54">
        <v>2240404</v>
      </c>
      <c r="B1286" s="54" t="s">
        <v>1524</v>
      </c>
      <c r="C1286" s="55">
        <v>0</v>
      </c>
    </row>
    <row r="1287" customHeight="1" spans="1:3">
      <c r="A1287" s="54">
        <v>2240405</v>
      </c>
      <c r="B1287" s="54" t="s">
        <v>1527</v>
      </c>
      <c r="C1287" s="55">
        <v>0</v>
      </c>
    </row>
    <row r="1288" customHeight="1" spans="1:3">
      <c r="A1288" s="54">
        <v>2240450</v>
      </c>
      <c r="B1288" s="54" t="s">
        <v>586</v>
      </c>
      <c r="C1288" s="55">
        <v>0</v>
      </c>
    </row>
    <row r="1289" customHeight="1" spans="1:3">
      <c r="A1289" s="54">
        <v>2240499</v>
      </c>
      <c r="B1289" s="54" t="s">
        <v>1532</v>
      </c>
      <c r="C1289" s="55">
        <v>0</v>
      </c>
    </row>
    <row r="1290" customHeight="1" spans="1:3">
      <c r="A1290" s="54">
        <v>22405</v>
      </c>
      <c r="B1290" s="114" t="s">
        <v>1535</v>
      </c>
      <c r="C1290" s="55">
        <f>SUM(C1291:C1302)</f>
        <v>0</v>
      </c>
    </row>
    <row r="1291" customHeight="1" spans="1:3">
      <c r="A1291" s="54">
        <v>2240501</v>
      </c>
      <c r="B1291" s="54" t="s">
        <v>585</v>
      </c>
      <c r="C1291" s="55">
        <v>0</v>
      </c>
    </row>
    <row r="1292" customHeight="1" spans="1:3">
      <c r="A1292" s="54">
        <v>2240502</v>
      </c>
      <c r="B1292" s="54" t="s">
        <v>587</v>
      </c>
      <c r="C1292" s="55">
        <v>0</v>
      </c>
    </row>
    <row r="1293" customHeight="1" spans="1:3">
      <c r="A1293" s="54">
        <v>2240503</v>
      </c>
      <c r="B1293" s="54" t="s">
        <v>590</v>
      </c>
      <c r="C1293" s="55">
        <v>0</v>
      </c>
    </row>
    <row r="1294" customHeight="1" spans="1:3">
      <c r="A1294" s="54">
        <v>2240504</v>
      </c>
      <c r="B1294" s="54" t="s">
        <v>1543</v>
      </c>
      <c r="C1294" s="55">
        <v>0</v>
      </c>
    </row>
    <row r="1295" customHeight="1" spans="1:3">
      <c r="A1295" s="54">
        <v>2240505</v>
      </c>
      <c r="B1295" s="54" t="s">
        <v>1546</v>
      </c>
      <c r="C1295" s="55">
        <v>0</v>
      </c>
    </row>
    <row r="1296" customHeight="1" spans="1:3">
      <c r="A1296" s="54">
        <v>2240506</v>
      </c>
      <c r="B1296" s="54" t="s">
        <v>1549</v>
      </c>
      <c r="C1296" s="55">
        <v>0</v>
      </c>
    </row>
    <row r="1297" customHeight="1" spans="1:3">
      <c r="A1297" s="54">
        <v>2240507</v>
      </c>
      <c r="B1297" s="54" t="s">
        <v>1552</v>
      </c>
      <c r="C1297" s="55">
        <v>0</v>
      </c>
    </row>
    <row r="1298" customHeight="1" spans="1:3">
      <c r="A1298" s="54">
        <v>2240508</v>
      </c>
      <c r="B1298" s="54" t="s">
        <v>1554</v>
      </c>
      <c r="C1298" s="55">
        <v>0</v>
      </c>
    </row>
    <row r="1299" customHeight="1" spans="1:3">
      <c r="A1299" s="54">
        <v>2240509</v>
      </c>
      <c r="B1299" s="54" t="s">
        <v>1557</v>
      </c>
      <c r="C1299" s="55">
        <v>0</v>
      </c>
    </row>
    <row r="1300" customHeight="1" spans="1:3">
      <c r="A1300" s="54">
        <v>2240510</v>
      </c>
      <c r="B1300" s="54" t="s">
        <v>1560</v>
      </c>
      <c r="C1300" s="55">
        <v>0</v>
      </c>
    </row>
    <row r="1301" customHeight="1" spans="1:3">
      <c r="A1301" s="54">
        <v>2240550</v>
      </c>
      <c r="B1301" s="54" t="s">
        <v>1562</v>
      </c>
      <c r="C1301" s="55">
        <v>0</v>
      </c>
    </row>
    <row r="1302" customHeight="1" spans="1:3">
      <c r="A1302" s="54">
        <v>2240599</v>
      </c>
      <c r="B1302" s="54" t="s">
        <v>1564</v>
      </c>
      <c r="C1302" s="55">
        <v>0</v>
      </c>
    </row>
    <row r="1303" customHeight="1" spans="1:3">
      <c r="A1303" s="54">
        <v>22406</v>
      </c>
      <c r="B1303" s="114" t="s">
        <v>1566</v>
      </c>
      <c r="C1303" s="55">
        <f>SUM(C1304:C1306)</f>
        <v>229</v>
      </c>
    </row>
    <row r="1304" customHeight="1" spans="1:3">
      <c r="A1304" s="54">
        <v>2240601</v>
      </c>
      <c r="B1304" s="54" t="s">
        <v>1569</v>
      </c>
      <c r="C1304" s="55">
        <v>212</v>
      </c>
    </row>
    <row r="1305" customHeight="1" spans="1:3">
      <c r="A1305" s="54">
        <v>2240602</v>
      </c>
      <c r="B1305" s="54" t="s">
        <v>1572</v>
      </c>
      <c r="C1305" s="55">
        <v>0</v>
      </c>
    </row>
    <row r="1306" customHeight="1" spans="1:3">
      <c r="A1306" s="54">
        <v>2240699</v>
      </c>
      <c r="B1306" s="54" t="s">
        <v>1575</v>
      </c>
      <c r="C1306" s="55">
        <v>17</v>
      </c>
    </row>
    <row r="1307" customHeight="1" spans="1:3">
      <c r="A1307" s="54">
        <v>22407</v>
      </c>
      <c r="B1307" s="114" t="s">
        <v>1578</v>
      </c>
      <c r="C1307" s="127">
        <f>SUM(C1308:C1310)</f>
        <v>0</v>
      </c>
    </row>
    <row r="1308" customHeight="1" spans="1:3">
      <c r="A1308" s="54">
        <v>2240703</v>
      </c>
      <c r="B1308" s="54" t="s">
        <v>1581</v>
      </c>
      <c r="C1308" s="55">
        <v>0</v>
      </c>
    </row>
    <row r="1309" customHeight="1" spans="1:3">
      <c r="A1309" s="54">
        <v>2240704</v>
      </c>
      <c r="B1309" s="54" t="s">
        <v>1584</v>
      </c>
      <c r="C1309" s="55">
        <v>0</v>
      </c>
    </row>
    <row r="1310" customHeight="1" spans="1:3">
      <c r="A1310" s="54">
        <v>2240799</v>
      </c>
      <c r="B1310" s="54" t="s">
        <v>1585</v>
      </c>
      <c r="C1310" s="55">
        <v>0</v>
      </c>
    </row>
    <row r="1311" customHeight="1" spans="1:3">
      <c r="A1311" s="54">
        <v>22499</v>
      </c>
      <c r="B1311" s="114" t="s">
        <v>1586</v>
      </c>
      <c r="C1311" s="55">
        <f t="shared" ref="C1311:C1314" si="2">C1312</f>
        <v>0</v>
      </c>
    </row>
    <row r="1312" customHeight="1" spans="1:3">
      <c r="A1312" s="54">
        <v>2249999</v>
      </c>
      <c r="B1312" s="54" t="s">
        <v>1587</v>
      </c>
      <c r="C1312" s="55">
        <v>0</v>
      </c>
    </row>
    <row r="1313" customHeight="1" spans="1:3">
      <c r="A1313" s="54">
        <v>229</v>
      </c>
      <c r="B1313" s="114" t="s">
        <v>1588</v>
      </c>
      <c r="C1313" s="55">
        <f t="shared" si="2"/>
        <v>0</v>
      </c>
    </row>
    <row r="1314" customHeight="1" spans="1:3">
      <c r="A1314" s="54">
        <v>22999</v>
      </c>
      <c r="B1314" s="114" t="s">
        <v>1589</v>
      </c>
      <c r="C1314" s="55">
        <f t="shared" si="2"/>
        <v>0</v>
      </c>
    </row>
    <row r="1315" customHeight="1" spans="1:3">
      <c r="A1315" s="54">
        <v>2299999</v>
      </c>
      <c r="B1315" s="54" t="s">
        <v>1590</v>
      </c>
      <c r="C1315" s="55">
        <v>0</v>
      </c>
    </row>
    <row r="1316" customHeight="1" spans="1:3">
      <c r="A1316" s="54">
        <v>232</v>
      </c>
      <c r="B1316" s="114" t="s">
        <v>1591</v>
      </c>
      <c r="C1316" s="55">
        <f>SUM(C1317,C1318,C1319)</f>
        <v>5354</v>
      </c>
    </row>
    <row r="1317" customHeight="1" spans="1:3">
      <c r="A1317" s="54">
        <v>23201</v>
      </c>
      <c r="B1317" s="114" t="s">
        <v>1608</v>
      </c>
      <c r="C1317" s="55">
        <v>0</v>
      </c>
    </row>
    <row r="1318" customHeight="1" spans="1:3">
      <c r="A1318" s="54">
        <v>23202</v>
      </c>
      <c r="B1318" s="114" t="s">
        <v>1609</v>
      </c>
      <c r="C1318" s="55">
        <v>0</v>
      </c>
    </row>
    <row r="1319" customHeight="1" spans="1:3">
      <c r="A1319" s="54">
        <v>23203</v>
      </c>
      <c r="B1319" s="114" t="s">
        <v>1592</v>
      </c>
      <c r="C1319" s="55">
        <f>SUM(C1320:C1323)</f>
        <v>5354</v>
      </c>
    </row>
    <row r="1320" ht="17.25" customHeight="1" spans="1:3">
      <c r="A1320" s="54">
        <v>2320301</v>
      </c>
      <c r="B1320" s="54" t="s">
        <v>1593</v>
      </c>
      <c r="C1320" s="55">
        <v>5354</v>
      </c>
    </row>
    <row r="1321" customHeight="1" spans="1:3">
      <c r="A1321" s="54">
        <v>2320302</v>
      </c>
      <c r="B1321" s="54" t="s">
        <v>1594</v>
      </c>
      <c r="C1321" s="55">
        <v>0</v>
      </c>
    </row>
    <row r="1322" customHeight="1" spans="1:3">
      <c r="A1322" s="54">
        <v>2320303</v>
      </c>
      <c r="B1322" s="54" t="s">
        <v>1595</v>
      </c>
      <c r="C1322" s="55">
        <v>0</v>
      </c>
    </row>
    <row r="1323" customHeight="1" spans="1:3">
      <c r="A1323" s="54">
        <v>2320399</v>
      </c>
      <c r="B1323" s="54" t="s">
        <v>1596</v>
      </c>
      <c r="C1323" s="55">
        <v>0</v>
      </c>
    </row>
    <row r="1324" customHeight="1" spans="1:3">
      <c r="A1324" s="54">
        <v>233</v>
      </c>
      <c r="B1324" s="114" t="s">
        <v>1597</v>
      </c>
      <c r="C1324" s="55">
        <f>C1325+C1326+C1327</f>
        <v>0</v>
      </c>
    </row>
    <row r="1325" customHeight="1" spans="1:3">
      <c r="A1325" s="54">
        <v>23301</v>
      </c>
      <c r="B1325" s="114" t="s">
        <v>1610</v>
      </c>
      <c r="C1325" s="55">
        <v>0</v>
      </c>
    </row>
    <row r="1326" customHeight="1" spans="1:3">
      <c r="A1326" s="54">
        <v>23302</v>
      </c>
      <c r="B1326" s="114" t="s">
        <v>1611</v>
      </c>
      <c r="C1326" s="55">
        <v>0</v>
      </c>
    </row>
    <row r="1327" customHeight="1" spans="1:3">
      <c r="A1327" s="54">
        <v>23303</v>
      </c>
      <c r="B1327" s="114" t="s">
        <v>1598</v>
      </c>
      <c r="C1327" s="55">
        <v>0</v>
      </c>
    </row>
  </sheetData>
  <mergeCells count="2">
    <mergeCell ref="A1:C1"/>
    <mergeCell ref="A3:C3"/>
  </mergeCells>
  <printOptions gridLines="1"/>
  <pageMargins left="0.75" right="0.75" top="1" bottom="1" header="0" footer="0"/>
  <pageSetup paperSize="1" orientation="portrait"/>
  <headerFooter alignWithMargins="0" scaleWithDoc="0">
    <oddHeader>&amp;C&amp;A</oddHeader>
    <oddFooter>&amp;CPage &amp;P</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1"/>
  <sheetViews>
    <sheetView showGridLines="0" showZeros="0" zoomScaleSheetLayoutView="60" workbookViewId="0">
      <selection activeCell="C2" sqref="C2"/>
    </sheetView>
  </sheetViews>
  <sheetFormatPr defaultColWidth="13.9166666666667" defaultRowHeight="15.55" customHeight="1" outlineLevelCol="7"/>
  <cols>
    <col min="1" max="1" width="10" style="46" customWidth="1"/>
    <col min="2" max="2" width="44.4166666666667" style="46" customWidth="1"/>
    <col min="3" max="3" width="24.5555555555556" style="46" customWidth="1"/>
    <col min="4" max="8" width="16.7037037037037" style="46" customWidth="1"/>
    <col min="9" max="16384" width="13.9166666666667" style="46" customWidth="1"/>
  </cols>
  <sheetData>
    <row r="1" ht="42.75" customHeight="1" spans="1:8">
      <c r="A1" s="47" t="s">
        <v>1612</v>
      </c>
      <c r="B1" s="47"/>
      <c r="C1" s="47"/>
      <c r="D1" s="58"/>
      <c r="E1" s="58"/>
      <c r="F1" s="58"/>
      <c r="G1" s="58"/>
      <c r="H1" s="58"/>
    </row>
    <row r="2" ht="23" customHeight="1" spans="1:8">
      <c r="A2" s="47"/>
      <c r="B2" s="47"/>
      <c r="C2" s="175" t="s">
        <v>1613</v>
      </c>
      <c r="D2" s="58"/>
      <c r="E2" s="58"/>
      <c r="F2" s="58"/>
      <c r="G2" s="58"/>
      <c r="H2" s="58"/>
    </row>
    <row r="3" ht="16.95" customHeight="1" spans="1:7">
      <c r="A3" s="176"/>
      <c r="B3" s="176"/>
      <c r="C3" s="175" t="s">
        <v>27</v>
      </c>
      <c r="D3" s="176"/>
      <c r="E3" s="176"/>
      <c r="F3" s="176"/>
      <c r="G3" s="176"/>
    </row>
    <row r="4" s="174" customFormat="1" ht="17.25" customHeight="1" spans="1:3">
      <c r="A4" s="177" t="s">
        <v>1602</v>
      </c>
      <c r="B4" s="177" t="s">
        <v>1603</v>
      </c>
      <c r="C4" s="177" t="s">
        <v>1614</v>
      </c>
    </row>
    <row r="5" s="174" customFormat="1" ht="35.25" customHeight="1" spans="1:3">
      <c r="A5" s="177"/>
      <c r="B5" s="177"/>
      <c r="C5" s="177"/>
    </row>
    <row r="6" ht="17.25" customHeight="1" spans="1:3">
      <c r="A6" s="54"/>
      <c r="B6" s="178" t="s">
        <v>1604</v>
      </c>
      <c r="C6" s="55">
        <v>157995</v>
      </c>
    </row>
    <row r="7" ht="16.95" customHeight="1" spans="1:3">
      <c r="A7" s="54">
        <v>501</v>
      </c>
      <c r="B7" s="114" t="s">
        <v>1615</v>
      </c>
      <c r="C7" s="55">
        <v>66141</v>
      </c>
    </row>
    <row r="8" ht="16.95" customHeight="1" spans="1:3">
      <c r="A8" s="54">
        <v>50101</v>
      </c>
      <c r="B8" s="54" t="s">
        <v>1616</v>
      </c>
      <c r="C8" s="55">
        <v>46574</v>
      </c>
    </row>
    <row r="9" ht="16.95" customHeight="1" spans="1:3">
      <c r="A9" s="54">
        <v>50102</v>
      </c>
      <c r="B9" s="54" t="s">
        <v>1617</v>
      </c>
      <c r="C9" s="55">
        <v>8681</v>
      </c>
    </row>
    <row r="10" ht="16.95" customHeight="1" spans="1:3">
      <c r="A10" s="54">
        <v>50103</v>
      </c>
      <c r="B10" s="54" t="s">
        <v>1618</v>
      </c>
      <c r="C10" s="55">
        <v>3328</v>
      </c>
    </row>
    <row r="11" ht="16.95" customHeight="1" spans="1:3">
      <c r="A11" s="54">
        <v>50199</v>
      </c>
      <c r="B11" s="54" t="s">
        <v>1619</v>
      </c>
      <c r="C11" s="55">
        <v>7558</v>
      </c>
    </row>
    <row r="12" ht="16.95" customHeight="1" spans="1:3">
      <c r="A12" s="54">
        <v>502</v>
      </c>
      <c r="B12" s="114" t="s">
        <v>1620</v>
      </c>
      <c r="C12" s="55">
        <v>64386</v>
      </c>
    </row>
    <row r="13" ht="16.95" customHeight="1" spans="1:3">
      <c r="A13" s="54">
        <v>50201</v>
      </c>
      <c r="B13" s="54" t="s">
        <v>1621</v>
      </c>
      <c r="C13" s="55">
        <v>0</v>
      </c>
    </row>
    <row r="14" ht="16.95" customHeight="1" spans="1:3">
      <c r="A14" s="54">
        <v>50202</v>
      </c>
      <c r="B14" s="54" t="s">
        <v>1622</v>
      </c>
      <c r="C14" s="55">
        <v>51</v>
      </c>
    </row>
    <row r="15" ht="16.95" customHeight="1" spans="1:3">
      <c r="A15" s="54">
        <v>50203</v>
      </c>
      <c r="B15" s="54" t="s">
        <v>1623</v>
      </c>
      <c r="C15" s="55">
        <v>0</v>
      </c>
    </row>
    <row r="16" ht="16.95" customHeight="1" spans="1:3">
      <c r="A16" s="54">
        <v>50204</v>
      </c>
      <c r="B16" s="54" t="s">
        <v>1624</v>
      </c>
      <c r="C16" s="55">
        <v>0</v>
      </c>
    </row>
    <row r="17" ht="16.95" customHeight="1" spans="1:3">
      <c r="A17" s="54">
        <v>50205</v>
      </c>
      <c r="B17" s="54" t="s">
        <v>1625</v>
      </c>
      <c r="C17" s="55">
        <v>0</v>
      </c>
    </row>
    <row r="18" ht="16.95" customHeight="1" spans="1:3">
      <c r="A18" s="54">
        <v>50206</v>
      </c>
      <c r="B18" s="54" t="s">
        <v>1626</v>
      </c>
      <c r="C18" s="55">
        <v>0</v>
      </c>
    </row>
    <row r="19" ht="16.95" customHeight="1" spans="1:3">
      <c r="A19" s="54">
        <v>50207</v>
      </c>
      <c r="B19" s="54" t="s">
        <v>1627</v>
      </c>
      <c r="C19" s="55">
        <v>0</v>
      </c>
    </row>
    <row r="20" ht="16.95" customHeight="1" spans="1:3">
      <c r="A20" s="54">
        <v>50208</v>
      </c>
      <c r="B20" s="54" t="s">
        <v>1628</v>
      </c>
      <c r="C20" s="55">
        <v>0</v>
      </c>
    </row>
    <row r="21" ht="16.95" customHeight="1" spans="1:3">
      <c r="A21" s="54">
        <v>50209</v>
      </c>
      <c r="B21" s="54" t="s">
        <v>1629</v>
      </c>
      <c r="C21" s="55">
        <v>10</v>
      </c>
    </row>
    <row r="22" ht="16.95" customHeight="1" spans="1:3">
      <c r="A22" s="54">
        <v>50299</v>
      </c>
      <c r="B22" s="54" t="s">
        <v>1630</v>
      </c>
      <c r="C22" s="55">
        <v>64325</v>
      </c>
    </row>
    <row r="23" ht="16.95" customHeight="1" spans="1:3">
      <c r="A23" s="54">
        <v>503</v>
      </c>
      <c r="B23" s="114" t="s">
        <v>1631</v>
      </c>
      <c r="C23" s="55">
        <v>0</v>
      </c>
    </row>
    <row r="24" ht="16.95" customHeight="1" spans="1:3">
      <c r="A24" s="54">
        <v>50301</v>
      </c>
      <c r="B24" s="54" t="s">
        <v>1632</v>
      </c>
      <c r="C24" s="55">
        <v>0</v>
      </c>
    </row>
    <row r="25" ht="16.95" customHeight="1" spans="1:3">
      <c r="A25" s="54">
        <v>50302</v>
      </c>
      <c r="B25" s="54" t="s">
        <v>1633</v>
      </c>
      <c r="C25" s="55">
        <v>0</v>
      </c>
    </row>
    <row r="26" ht="16.95" customHeight="1" spans="1:3">
      <c r="A26" s="54">
        <v>50303</v>
      </c>
      <c r="B26" s="54" t="s">
        <v>1634</v>
      </c>
      <c r="C26" s="55">
        <v>0</v>
      </c>
    </row>
    <row r="27" ht="17.25" customHeight="1" spans="1:3">
      <c r="A27" s="54">
        <v>50305</v>
      </c>
      <c r="B27" s="54" t="s">
        <v>1635</v>
      </c>
      <c r="C27" s="55">
        <v>0</v>
      </c>
    </row>
    <row r="28" ht="16.95" customHeight="1" spans="1:3">
      <c r="A28" s="54">
        <v>50306</v>
      </c>
      <c r="B28" s="54" t="s">
        <v>1636</v>
      </c>
      <c r="C28" s="55">
        <v>0</v>
      </c>
    </row>
    <row r="29" ht="16.95" customHeight="1" spans="1:3">
      <c r="A29" s="54">
        <v>50307</v>
      </c>
      <c r="B29" s="54" t="s">
        <v>1637</v>
      </c>
      <c r="C29" s="55">
        <v>0</v>
      </c>
    </row>
    <row r="30" ht="16.95" customHeight="1" spans="1:3">
      <c r="A30" s="54">
        <v>50399</v>
      </c>
      <c r="B30" s="54" t="s">
        <v>1638</v>
      </c>
      <c r="C30" s="55">
        <v>0</v>
      </c>
    </row>
    <row r="31" ht="16.95" customHeight="1" spans="1:3">
      <c r="A31" s="54">
        <v>504</v>
      </c>
      <c r="B31" s="114" t="s">
        <v>1639</v>
      </c>
      <c r="C31" s="55">
        <v>0</v>
      </c>
    </row>
    <row r="32" ht="16.95" customHeight="1" spans="1:3">
      <c r="A32" s="54">
        <v>50401</v>
      </c>
      <c r="B32" s="54" t="s">
        <v>1632</v>
      </c>
      <c r="C32" s="55">
        <v>0</v>
      </c>
    </row>
    <row r="33" ht="16.95" customHeight="1" spans="1:3">
      <c r="A33" s="54">
        <v>50402</v>
      </c>
      <c r="B33" s="54" t="s">
        <v>1633</v>
      </c>
      <c r="C33" s="55">
        <v>0</v>
      </c>
    </row>
    <row r="34" ht="16.95" customHeight="1" spans="1:3">
      <c r="A34" s="54">
        <v>50403</v>
      </c>
      <c r="B34" s="54" t="s">
        <v>1634</v>
      </c>
      <c r="C34" s="55">
        <v>0</v>
      </c>
    </row>
    <row r="35" ht="16.95" customHeight="1" spans="1:3">
      <c r="A35" s="54">
        <v>50404</v>
      </c>
      <c r="B35" s="54" t="s">
        <v>1636</v>
      </c>
      <c r="C35" s="55">
        <v>0</v>
      </c>
    </row>
    <row r="36" ht="16.95" customHeight="1" spans="1:3">
      <c r="A36" s="54">
        <v>50405</v>
      </c>
      <c r="B36" s="54" t="s">
        <v>1637</v>
      </c>
      <c r="C36" s="55">
        <v>0</v>
      </c>
    </row>
    <row r="37" ht="17.25" customHeight="1" spans="1:3">
      <c r="A37" s="54">
        <v>50499</v>
      </c>
      <c r="B37" s="54" t="s">
        <v>1638</v>
      </c>
      <c r="C37" s="55">
        <v>0</v>
      </c>
    </row>
    <row r="38" ht="16.95" customHeight="1" spans="1:3">
      <c r="A38" s="54">
        <v>505</v>
      </c>
      <c r="B38" s="114" t="s">
        <v>1640</v>
      </c>
      <c r="C38" s="55">
        <v>0</v>
      </c>
    </row>
    <row r="39" ht="16.95" customHeight="1" spans="1:3">
      <c r="A39" s="54">
        <v>50501</v>
      </c>
      <c r="B39" s="54" t="s">
        <v>1641</v>
      </c>
      <c r="C39" s="55">
        <v>0</v>
      </c>
    </row>
    <row r="40" ht="16.95" customHeight="1" spans="1:3">
      <c r="A40" s="54">
        <v>50502</v>
      </c>
      <c r="B40" s="54" t="s">
        <v>1642</v>
      </c>
      <c r="C40" s="55">
        <v>0</v>
      </c>
    </row>
    <row r="41" ht="16.95" customHeight="1" spans="1:3">
      <c r="A41" s="54">
        <v>50599</v>
      </c>
      <c r="B41" s="54" t="s">
        <v>1643</v>
      </c>
      <c r="C41" s="55">
        <v>0</v>
      </c>
    </row>
    <row r="42" ht="16.95" customHeight="1" spans="1:3">
      <c r="A42" s="54">
        <v>506</v>
      </c>
      <c r="B42" s="114" t="s">
        <v>1644</v>
      </c>
      <c r="C42" s="55">
        <v>0</v>
      </c>
    </row>
    <row r="43" ht="16.95" customHeight="1" spans="1:3">
      <c r="A43" s="54">
        <v>50601</v>
      </c>
      <c r="B43" s="54" t="s">
        <v>1645</v>
      </c>
      <c r="C43" s="55">
        <v>0</v>
      </c>
    </row>
    <row r="44" ht="16.95" customHeight="1" spans="1:3">
      <c r="A44" s="54">
        <v>50602</v>
      </c>
      <c r="B44" s="54" t="s">
        <v>1646</v>
      </c>
      <c r="C44" s="55">
        <v>0</v>
      </c>
    </row>
    <row r="45" ht="16.95" customHeight="1" spans="1:3">
      <c r="A45" s="54">
        <v>507</v>
      </c>
      <c r="B45" s="114" t="s">
        <v>1647</v>
      </c>
      <c r="C45" s="55">
        <v>0</v>
      </c>
    </row>
    <row r="46" ht="16.95" customHeight="1" spans="1:3">
      <c r="A46" s="54">
        <v>50701</v>
      </c>
      <c r="B46" s="54" t="s">
        <v>1648</v>
      </c>
      <c r="C46" s="55">
        <v>0</v>
      </c>
    </row>
    <row r="47" ht="16.95" customHeight="1" spans="1:3">
      <c r="A47" s="54">
        <v>50702</v>
      </c>
      <c r="B47" s="54" t="s">
        <v>1649</v>
      </c>
      <c r="C47" s="55">
        <v>0</v>
      </c>
    </row>
    <row r="48" ht="16.95" customHeight="1" spans="1:3">
      <c r="A48" s="54">
        <v>50799</v>
      </c>
      <c r="B48" s="54" t="s">
        <v>1650</v>
      </c>
      <c r="C48" s="55">
        <v>0</v>
      </c>
    </row>
    <row r="49" ht="16.95" customHeight="1" spans="1:3">
      <c r="A49" s="54">
        <v>508</v>
      </c>
      <c r="B49" s="114" t="s">
        <v>1651</v>
      </c>
      <c r="C49" s="55">
        <v>0</v>
      </c>
    </row>
    <row r="50" ht="16.95" customHeight="1" spans="1:3">
      <c r="A50" s="54">
        <v>50801</v>
      </c>
      <c r="B50" s="54" t="s">
        <v>1652</v>
      </c>
      <c r="C50" s="55">
        <v>0</v>
      </c>
    </row>
    <row r="51" ht="17.25" customHeight="1" spans="1:3">
      <c r="A51" s="54">
        <v>50802</v>
      </c>
      <c r="B51" s="54" t="s">
        <v>1653</v>
      </c>
      <c r="C51" s="55">
        <v>0</v>
      </c>
    </row>
    <row r="52" ht="16.95" customHeight="1" spans="1:3">
      <c r="A52" s="54">
        <v>509</v>
      </c>
      <c r="B52" s="114" t="s">
        <v>1654</v>
      </c>
      <c r="C52" s="55">
        <v>27468</v>
      </c>
    </row>
    <row r="53" ht="16.95" customHeight="1" spans="1:3">
      <c r="A53" s="54">
        <v>50901</v>
      </c>
      <c r="B53" s="54" t="s">
        <v>1655</v>
      </c>
      <c r="C53" s="55">
        <v>5850</v>
      </c>
    </row>
    <row r="54" ht="16.95" customHeight="1" spans="1:3">
      <c r="A54" s="54">
        <v>50902</v>
      </c>
      <c r="B54" s="54" t="s">
        <v>1656</v>
      </c>
      <c r="C54" s="55">
        <v>0</v>
      </c>
    </row>
    <row r="55" ht="16.95" customHeight="1" spans="1:3">
      <c r="A55" s="54">
        <v>50903</v>
      </c>
      <c r="B55" s="54" t="s">
        <v>1657</v>
      </c>
      <c r="C55" s="55">
        <v>3492</v>
      </c>
    </row>
    <row r="56" ht="16.95" customHeight="1" spans="1:3">
      <c r="A56" s="54">
        <v>50905</v>
      </c>
      <c r="B56" s="54" t="s">
        <v>1658</v>
      </c>
      <c r="C56" s="55">
        <v>178</v>
      </c>
    </row>
    <row r="57" ht="16.95" customHeight="1" spans="1:3">
      <c r="A57" s="54">
        <v>50999</v>
      </c>
      <c r="B57" s="54" t="s">
        <v>1659</v>
      </c>
      <c r="C57" s="55">
        <v>17948</v>
      </c>
    </row>
    <row r="58" ht="16.95" customHeight="1" spans="1:3">
      <c r="A58" s="54">
        <v>510</v>
      </c>
      <c r="B58" s="114" t="s">
        <v>1660</v>
      </c>
      <c r="C58" s="55">
        <v>0</v>
      </c>
    </row>
    <row r="59" ht="16.95" customHeight="1" spans="1:3">
      <c r="A59" s="54">
        <v>51002</v>
      </c>
      <c r="B59" s="54" t="s">
        <v>1661</v>
      </c>
      <c r="C59" s="55">
        <v>0</v>
      </c>
    </row>
    <row r="60" ht="16.95" customHeight="1" spans="1:3">
      <c r="A60" s="54">
        <v>51003</v>
      </c>
      <c r="B60" s="54" t="s">
        <v>1605</v>
      </c>
      <c r="C60" s="55">
        <v>0</v>
      </c>
    </row>
    <row r="61" customHeight="1" spans="1:3">
      <c r="A61" s="54">
        <v>51004</v>
      </c>
      <c r="B61" s="54" t="s">
        <v>1662</v>
      </c>
      <c r="C61" s="55">
        <v>0</v>
      </c>
    </row>
    <row r="62" ht="16.95" customHeight="1" spans="1:3">
      <c r="A62" s="54">
        <v>511</v>
      </c>
      <c r="B62" s="114" t="s">
        <v>1663</v>
      </c>
      <c r="C62" s="55">
        <v>0</v>
      </c>
    </row>
    <row r="63" ht="16.95" customHeight="1" spans="1:3">
      <c r="A63" s="54">
        <v>51101</v>
      </c>
      <c r="B63" s="54" t="s">
        <v>1664</v>
      </c>
      <c r="C63" s="55">
        <v>0</v>
      </c>
    </row>
    <row r="64" ht="16.95" customHeight="1" spans="1:3">
      <c r="A64" s="54">
        <v>51102</v>
      </c>
      <c r="B64" s="54" t="s">
        <v>1665</v>
      </c>
      <c r="C64" s="55">
        <v>0</v>
      </c>
    </row>
    <row r="65" ht="16.95" customHeight="1" spans="1:3">
      <c r="A65" s="54">
        <v>51103</v>
      </c>
      <c r="B65" s="54" t="s">
        <v>1666</v>
      </c>
      <c r="C65" s="55">
        <v>0</v>
      </c>
    </row>
    <row r="66" ht="16.95" customHeight="1" spans="1:3">
      <c r="A66" s="54">
        <v>51104</v>
      </c>
      <c r="B66" s="54" t="s">
        <v>1667</v>
      </c>
      <c r="C66" s="55">
        <v>0</v>
      </c>
    </row>
    <row r="67" ht="16.95" customHeight="1" spans="1:3">
      <c r="A67" s="54">
        <v>599</v>
      </c>
      <c r="B67" s="114" t="s">
        <v>1668</v>
      </c>
      <c r="C67" s="55">
        <v>0</v>
      </c>
    </row>
    <row r="68" ht="17.25" customHeight="1" spans="1:3">
      <c r="A68" s="54">
        <v>59906</v>
      </c>
      <c r="B68" s="54" t="s">
        <v>1669</v>
      </c>
      <c r="C68" s="55">
        <v>0</v>
      </c>
    </row>
    <row r="69" ht="16.95" customHeight="1" spans="1:3">
      <c r="A69" s="54">
        <v>59907</v>
      </c>
      <c r="B69" s="54" t="s">
        <v>1670</v>
      </c>
      <c r="C69" s="55">
        <v>0</v>
      </c>
    </row>
    <row r="70" ht="16.95" customHeight="1" spans="1:3">
      <c r="A70" s="54">
        <v>59908</v>
      </c>
      <c r="B70" s="54" t="s">
        <v>1671</v>
      </c>
      <c r="C70" s="55">
        <v>0</v>
      </c>
    </row>
    <row r="71" ht="16.95" customHeight="1" spans="1:3">
      <c r="A71" s="54">
        <v>59999</v>
      </c>
      <c r="B71" s="54" t="s">
        <v>1492</v>
      </c>
      <c r="C71" s="55">
        <v>0</v>
      </c>
    </row>
  </sheetData>
  <mergeCells count="4">
    <mergeCell ref="A1:C1"/>
    <mergeCell ref="A4:A5"/>
    <mergeCell ref="B4:B5"/>
    <mergeCell ref="C4:C5"/>
  </mergeCells>
  <printOptions gridLines="1"/>
  <pageMargins left="0.75" right="0.75" top="1" bottom="1" header="0" footer="0"/>
  <pageSetup paperSize="1" orientation="portrait"/>
  <headerFooter alignWithMargins="0" scaleWithDoc="0">
    <oddHeader>&amp;C&amp;A</oddHeader>
    <oddFooter>&amp;CPage &amp;P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08"/>
  <sheetViews>
    <sheetView showGridLines="0" showZeros="0" zoomScaleSheetLayoutView="60" workbookViewId="0">
      <selection activeCell="C102" sqref="C102"/>
    </sheetView>
  </sheetViews>
  <sheetFormatPr defaultColWidth="13.9259259259259" defaultRowHeight="16.95" customHeight="1" outlineLevelCol="3"/>
  <cols>
    <col min="1" max="1" width="47.712962962963" style="46" customWidth="1"/>
    <col min="2" max="2" width="22.2962962962963" style="46" customWidth="1"/>
    <col min="3" max="3" width="46.4259259259259" style="46" customWidth="1"/>
    <col min="4" max="4" width="22.2962962962963" style="46" customWidth="1"/>
    <col min="5" max="16384" width="13.9259259259259" style="46" customWidth="1"/>
  </cols>
  <sheetData>
    <row r="1" ht="34" customHeight="1" spans="1:4">
      <c r="A1" s="47" t="s">
        <v>1672</v>
      </c>
      <c r="B1" s="47"/>
      <c r="C1" s="47"/>
      <c r="D1" s="47"/>
    </row>
    <row r="2" ht="17" customHeight="1" spans="1:4">
      <c r="A2" s="48" t="s">
        <v>1673</v>
      </c>
      <c r="B2" s="48"/>
      <c r="C2" s="48"/>
      <c r="D2" s="48"/>
    </row>
    <row r="3" ht="17" customHeight="1" spans="1:4">
      <c r="A3" s="48" t="s">
        <v>1601</v>
      </c>
      <c r="B3" s="48"/>
      <c r="C3" s="48"/>
      <c r="D3" s="48"/>
    </row>
    <row r="4" ht="17" customHeight="1" spans="1:4">
      <c r="A4" s="166" t="s">
        <v>1674</v>
      </c>
      <c r="B4" s="166" t="s">
        <v>1675</v>
      </c>
      <c r="C4" s="166" t="s">
        <v>1674</v>
      </c>
      <c r="D4" s="166" t="s">
        <v>1675</v>
      </c>
    </row>
    <row r="5" ht="17" customHeight="1" spans="1:4">
      <c r="A5" s="167" t="s">
        <v>1676</v>
      </c>
      <c r="B5" s="168">
        <f>'[1]L01'!C5</f>
        <v>44821</v>
      </c>
      <c r="C5" s="167" t="s">
        <v>1604</v>
      </c>
      <c r="D5" s="168">
        <f>'[1]L02'!C5</f>
        <v>261942</v>
      </c>
    </row>
    <row r="6" ht="17" customHeight="1" spans="1:4">
      <c r="A6" s="167" t="s">
        <v>1677</v>
      </c>
      <c r="B6" s="168">
        <f>SUM(B7,B14,B50)</f>
        <v>211180</v>
      </c>
      <c r="C6" s="167" t="s">
        <v>1678</v>
      </c>
      <c r="D6" s="168">
        <f>SUM(D7,D14,D50)</f>
        <v>0</v>
      </c>
    </row>
    <row r="7" ht="17" customHeight="1" spans="1:4">
      <c r="A7" s="167" t="s">
        <v>1679</v>
      </c>
      <c r="B7" s="168">
        <f>SUM(B8:B13)</f>
        <v>5480</v>
      </c>
      <c r="C7" s="167" t="s">
        <v>1680</v>
      </c>
      <c r="D7" s="168">
        <f>SUM(D8:D13)</f>
        <v>0</v>
      </c>
    </row>
    <row r="8" customHeight="1" spans="1:4">
      <c r="A8" s="169" t="s">
        <v>1681</v>
      </c>
      <c r="B8" s="170">
        <v>834</v>
      </c>
      <c r="C8" s="169" t="s">
        <v>1682</v>
      </c>
      <c r="D8" s="170">
        <v>0</v>
      </c>
    </row>
    <row r="9" customHeight="1" spans="1:4">
      <c r="A9" s="169" t="s">
        <v>1683</v>
      </c>
      <c r="B9" s="170">
        <v>802</v>
      </c>
      <c r="C9" s="169" t="s">
        <v>1684</v>
      </c>
      <c r="D9" s="170">
        <v>0</v>
      </c>
    </row>
    <row r="10" customHeight="1" spans="1:4">
      <c r="A10" s="169" t="s">
        <v>1685</v>
      </c>
      <c r="B10" s="170">
        <v>1273</v>
      </c>
      <c r="C10" s="169" t="s">
        <v>1686</v>
      </c>
      <c r="D10" s="170">
        <v>0</v>
      </c>
    </row>
    <row r="11" customHeight="1" spans="1:4">
      <c r="A11" s="169" t="s">
        <v>1687</v>
      </c>
      <c r="B11" s="170">
        <v>3</v>
      </c>
      <c r="C11" s="169" t="s">
        <v>1688</v>
      </c>
      <c r="D11" s="170">
        <v>0</v>
      </c>
    </row>
    <row r="12" customHeight="1" spans="1:4">
      <c r="A12" s="169" t="s">
        <v>1689</v>
      </c>
      <c r="B12" s="170">
        <v>1533</v>
      </c>
      <c r="C12" s="169" t="s">
        <v>1690</v>
      </c>
      <c r="D12" s="170">
        <v>0</v>
      </c>
    </row>
    <row r="13" customHeight="1" spans="1:4">
      <c r="A13" s="169" t="s">
        <v>1691</v>
      </c>
      <c r="B13" s="170">
        <v>1035</v>
      </c>
      <c r="C13" s="169" t="s">
        <v>1692</v>
      </c>
      <c r="D13" s="170">
        <v>0</v>
      </c>
    </row>
    <row r="14" customHeight="1" spans="1:4">
      <c r="A14" s="167" t="s">
        <v>1693</v>
      </c>
      <c r="B14" s="168">
        <f>SUM(B15:B49)</f>
        <v>193402</v>
      </c>
      <c r="C14" s="167" t="s">
        <v>1694</v>
      </c>
      <c r="D14" s="168">
        <f>SUM(D15:D49)</f>
        <v>0</v>
      </c>
    </row>
    <row r="15" customHeight="1" spans="1:4">
      <c r="A15" s="169" t="s">
        <v>1695</v>
      </c>
      <c r="B15" s="170">
        <v>0</v>
      </c>
      <c r="C15" s="169" t="s">
        <v>1696</v>
      </c>
      <c r="D15" s="170">
        <v>0</v>
      </c>
    </row>
    <row r="16" customHeight="1" spans="1:4">
      <c r="A16" s="169" t="s">
        <v>1697</v>
      </c>
      <c r="B16" s="170">
        <v>48330</v>
      </c>
      <c r="C16" s="169" t="s">
        <v>1698</v>
      </c>
      <c r="D16" s="170">
        <v>0</v>
      </c>
    </row>
    <row r="17" customHeight="1" spans="1:4">
      <c r="A17" s="169" t="s">
        <v>1699</v>
      </c>
      <c r="B17" s="170">
        <v>16286</v>
      </c>
      <c r="C17" s="169" t="s">
        <v>1700</v>
      </c>
      <c r="D17" s="170">
        <v>0</v>
      </c>
    </row>
    <row r="18" customHeight="1" spans="1:4">
      <c r="A18" s="169" t="s">
        <v>1701</v>
      </c>
      <c r="B18" s="170">
        <v>10852</v>
      </c>
      <c r="C18" s="169" t="s">
        <v>1702</v>
      </c>
      <c r="D18" s="170">
        <v>0</v>
      </c>
    </row>
    <row r="19" customHeight="1" spans="1:4">
      <c r="A19" s="169" t="s">
        <v>1703</v>
      </c>
      <c r="B19" s="170">
        <v>0</v>
      </c>
      <c r="C19" s="169" t="s">
        <v>1704</v>
      </c>
      <c r="D19" s="170">
        <v>0</v>
      </c>
    </row>
    <row r="20" customHeight="1" spans="1:4">
      <c r="A20" s="169" t="s">
        <v>1705</v>
      </c>
      <c r="B20" s="170">
        <v>114</v>
      </c>
      <c r="C20" s="169" t="s">
        <v>1706</v>
      </c>
      <c r="D20" s="170">
        <v>0</v>
      </c>
    </row>
    <row r="21" customHeight="1" spans="1:4">
      <c r="A21" s="169" t="s">
        <v>1707</v>
      </c>
      <c r="B21" s="170">
        <v>0</v>
      </c>
      <c r="C21" s="169" t="s">
        <v>1708</v>
      </c>
      <c r="D21" s="170">
        <v>0</v>
      </c>
    </row>
    <row r="22" customHeight="1" spans="1:4">
      <c r="A22" s="169" t="s">
        <v>1709</v>
      </c>
      <c r="B22" s="170">
        <v>8098</v>
      </c>
      <c r="C22" s="169" t="s">
        <v>1710</v>
      </c>
      <c r="D22" s="170">
        <v>0</v>
      </c>
    </row>
    <row r="23" customHeight="1" spans="1:4">
      <c r="A23" s="169" t="s">
        <v>1711</v>
      </c>
      <c r="B23" s="170">
        <v>8679</v>
      </c>
      <c r="C23" s="169" t="s">
        <v>1712</v>
      </c>
      <c r="D23" s="170">
        <v>0</v>
      </c>
    </row>
    <row r="24" customHeight="1" spans="1:4">
      <c r="A24" s="169" t="s">
        <v>1713</v>
      </c>
      <c r="B24" s="170">
        <v>180</v>
      </c>
      <c r="C24" s="169" t="s">
        <v>1714</v>
      </c>
      <c r="D24" s="170">
        <v>0</v>
      </c>
    </row>
    <row r="25" customHeight="1" spans="1:4">
      <c r="A25" s="169" t="s">
        <v>1715</v>
      </c>
      <c r="B25" s="170">
        <v>4713</v>
      </c>
      <c r="C25" s="169" t="s">
        <v>1716</v>
      </c>
      <c r="D25" s="170">
        <v>0</v>
      </c>
    </row>
    <row r="26" customHeight="1" spans="1:4">
      <c r="A26" s="169" t="s">
        <v>1717</v>
      </c>
      <c r="B26" s="170">
        <v>0</v>
      </c>
      <c r="C26" s="169" t="s">
        <v>1718</v>
      </c>
      <c r="D26" s="170">
        <v>0</v>
      </c>
    </row>
    <row r="27" customHeight="1" spans="1:4">
      <c r="A27" s="169" t="s">
        <v>1719</v>
      </c>
      <c r="B27" s="170">
        <v>10530</v>
      </c>
      <c r="C27" s="169" t="s">
        <v>1720</v>
      </c>
      <c r="D27" s="170">
        <v>0</v>
      </c>
    </row>
    <row r="28" customHeight="1" spans="1:4">
      <c r="A28" s="169" t="s">
        <v>1721</v>
      </c>
      <c r="B28" s="170">
        <v>0</v>
      </c>
      <c r="C28" s="169" t="s">
        <v>1722</v>
      </c>
      <c r="D28" s="170">
        <v>0</v>
      </c>
    </row>
    <row r="29" customHeight="1" spans="1:4">
      <c r="A29" s="169" t="s">
        <v>1723</v>
      </c>
      <c r="B29" s="170">
        <v>0</v>
      </c>
      <c r="C29" s="169" t="s">
        <v>1724</v>
      </c>
      <c r="D29" s="170">
        <v>0</v>
      </c>
    </row>
    <row r="30" customHeight="1" spans="1:4">
      <c r="A30" s="169" t="s">
        <v>1725</v>
      </c>
      <c r="B30" s="170">
        <v>0</v>
      </c>
      <c r="C30" s="169" t="s">
        <v>1726</v>
      </c>
      <c r="D30" s="170">
        <v>0</v>
      </c>
    </row>
    <row r="31" customHeight="1" spans="1:4">
      <c r="A31" s="169" t="s">
        <v>1727</v>
      </c>
      <c r="B31" s="170">
        <v>1153</v>
      </c>
      <c r="C31" s="169" t="s">
        <v>1728</v>
      </c>
      <c r="D31" s="170">
        <v>0</v>
      </c>
    </row>
    <row r="32" customHeight="1" spans="1:4">
      <c r="A32" s="169" t="s">
        <v>1729</v>
      </c>
      <c r="B32" s="170">
        <v>17317</v>
      </c>
      <c r="C32" s="169" t="s">
        <v>1730</v>
      </c>
      <c r="D32" s="170">
        <v>0</v>
      </c>
    </row>
    <row r="33" customHeight="1" spans="1:4">
      <c r="A33" s="169" t="s">
        <v>1731</v>
      </c>
      <c r="B33" s="170">
        <v>112</v>
      </c>
      <c r="C33" s="169" t="s">
        <v>1732</v>
      </c>
      <c r="D33" s="170">
        <v>0</v>
      </c>
    </row>
    <row r="34" customHeight="1" spans="1:4">
      <c r="A34" s="169" t="s">
        <v>1733</v>
      </c>
      <c r="B34" s="170">
        <v>1504</v>
      </c>
      <c r="C34" s="169" t="s">
        <v>1734</v>
      </c>
      <c r="D34" s="170">
        <v>0</v>
      </c>
    </row>
    <row r="35" customHeight="1" spans="1:4">
      <c r="A35" s="169" t="s">
        <v>1735</v>
      </c>
      <c r="B35" s="170">
        <v>16150</v>
      </c>
      <c r="C35" s="169" t="s">
        <v>1736</v>
      </c>
      <c r="D35" s="170">
        <v>0</v>
      </c>
    </row>
    <row r="36" customHeight="1" spans="1:4">
      <c r="A36" s="169" t="s">
        <v>1737</v>
      </c>
      <c r="B36" s="170">
        <v>22386</v>
      </c>
      <c r="C36" s="169" t="s">
        <v>1738</v>
      </c>
      <c r="D36" s="170">
        <v>0</v>
      </c>
    </row>
    <row r="37" customHeight="1" spans="1:4">
      <c r="A37" s="169" t="s">
        <v>1739</v>
      </c>
      <c r="B37" s="170">
        <v>830</v>
      </c>
      <c r="C37" s="169" t="s">
        <v>1740</v>
      </c>
      <c r="D37" s="170">
        <v>0</v>
      </c>
    </row>
    <row r="38" customHeight="1" spans="1:4">
      <c r="A38" s="169" t="s">
        <v>1741</v>
      </c>
      <c r="B38" s="170">
        <v>0</v>
      </c>
      <c r="C38" s="169" t="s">
        <v>1742</v>
      </c>
      <c r="D38" s="170">
        <v>0</v>
      </c>
    </row>
    <row r="39" customHeight="1" spans="1:4">
      <c r="A39" s="169" t="s">
        <v>1743</v>
      </c>
      <c r="B39" s="170">
        <v>15031</v>
      </c>
      <c r="C39" s="169" t="s">
        <v>1744</v>
      </c>
      <c r="D39" s="170">
        <v>0</v>
      </c>
    </row>
    <row r="40" customHeight="1" spans="1:4">
      <c r="A40" s="169" t="s">
        <v>1745</v>
      </c>
      <c r="B40" s="170">
        <v>6137</v>
      </c>
      <c r="C40" s="169" t="s">
        <v>1746</v>
      </c>
      <c r="D40" s="171">
        <v>0</v>
      </c>
    </row>
    <row r="41" customHeight="1" spans="1:4">
      <c r="A41" s="169" t="s">
        <v>1747</v>
      </c>
      <c r="B41" s="170">
        <v>0</v>
      </c>
      <c r="C41" s="172" t="s">
        <v>1748</v>
      </c>
      <c r="D41" s="170">
        <v>0</v>
      </c>
    </row>
    <row r="42" customHeight="1" spans="1:4">
      <c r="A42" s="169" t="s">
        <v>1749</v>
      </c>
      <c r="B42" s="170">
        <v>0</v>
      </c>
      <c r="C42" s="169" t="s">
        <v>1750</v>
      </c>
      <c r="D42" s="173">
        <v>0</v>
      </c>
    </row>
    <row r="43" customHeight="1" spans="1:4">
      <c r="A43" s="169" t="s">
        <v>1751</v>
      </c>
      <c r="B43" s="170">
        <v>0</v>
      </c>
      <c r="C43" s="169" t="s">
        <v>1752</v>
      </c>
      <c r="D43" s="170">
        <v>0</v>
      </c>
    </row>
    <row r="44" customHeight="1" spans="1:4">
      <c r="A44" s="169" t="s">
        <v>1753</v>
      </c>
      <c r="B44" s="170">
        <v>0</v>
      </c>
      <c r="C44" s="169" t="s">
        <v>1754</v>
      </c>
      <c r="D44" s="170">
        <v>0</v>
      </c>
    </row>
    <row r="45" customHeight="1" spans="1:4">
      <c r="A45" s="169" t="s">
        <v>1755</v>
      </c>
      <c r="B45" s="170">
        <v>2585</v>
      </c>
      <c r="C45" s="169" t="s">
        <v>1756</v>
      </c>
      <c r="D45" s="170">
        <v>0</v>
      </c>
    </row>
    <row r="46" customHeight="1" spans="1:4">
      <c r="A46" s="169" t="s">
        <v>1757</v>
      </c>
      <c r="B46" s="170">
        <v>136</v>
      </c>
      <c r="C46" s="169" t="s">
        <v>1758</v>
      </c>
      <c r="D46" s="170">
        <v>0</v>
      </c>
    </row>
    <row r="47" customHeight="1" spans="1:4">
      <c r="A47" s="169" t="s">
        <v>1759</v>
      </c>
      <c r="B47" s="170">
        <v>-65</v>
      </c>
      <c r="C47" s="169" t="s">
        <v>1760</v>
      </c>
      <c r="D47" s="170">
        <v>0</v>
      </c>
    </row>
    <row r="48" customHeight="1" spans="1:4">
      <c r="A48" s="169" t="s">
        <v>1761</v>
      </c>
      <c r="B48" s="170">
        <v>0</v>
      </c>
      <c r="C48" s="169" t="s">
        <v>1762</v>
      </c>
      <c r="D48" s="170">
        <v>0</v>
      </c>
    </row>
    <row r="49" customHeight="1" spans="1:4">
      <c r="A49" s="169" t="s">
        <v>1763</v>
      </c>
      <c r="B49" s="170">
        <v>2344</v>
      </c>
      <c r="C49" s="169" t="s">
        <v>1764</v>
      </c>
      <c r="D49" s="170">
        <v>0</v>
      </c>
    </row>
    <row r="50" customHeight="1" spans="1:4">
      <c r="A50" s="167" t="s">
        <v>1765</v>
      </c>
      <c r="B50" s="168">
        <f>SUM(B51:B71)</f>
        <v>12298</v>
      </c>
      <c r="C50" s="167" t="s">
        <v>1766</v>
      </c>
      <c r="D50" s="168">
        <f>SUM(D51:D71)</f>
        <v>0</v>
      </c>
    </row>
    <row r="51" customHeight="1" spans="1:4">
      <c r="A51" s="169" t="s">
        <v>1767</v>
      </c>
      <c r="B51" s="170">
        <v>1377</v>
      </c>
      <c r="C51" s="169" t="s">
        <v>1767</v>
      </c>
      <c r="D51" s="170">
        <v>0</v>
      </c>
    </row>
    <row r="52" customHeight="1" spans="1:4">
      <c r="A52" s="169" t="s">
        <v>1768</v>
      </c>
      <c r="B52" s="170">
        <v>0</v>
      </c>
      <c r="C52" s="169" t="s">
        <v>1768</v>
      </c>
      <c r="D52" s="170">
        <v>0</v>
      </c>
    </row>
    <row r="53" ht="17" customHeight="1" spans="1:4">
      <c r="A53" s="169" t="s">
        <v>1769</v>
      </c>
      <c r="B53" s="170">
        <v>26</v>
      </c>
      <c r="C53" s="169" t="s">
        <v>1769</v>
      </c>
      <c r="D53" s="170">
        <v>0</v>
      </c>
    </row>
    <row r="54" ht="17" customHeight="1" spans="1:4">
      <c r="A54" s="169" t="s">
        <v>1770</v>
      </c>
      <c r="B54" s="170">
        <v>33</v>
      </c>
      <c r="C54" s="169" t="s">
        <v>1770</v>
      </c>
      <c r="D54" s="170">
        <v>0</v>
      </c>
    </row>
    <row r="55" ht="17" customHeight="1" spans="1:4">
      <c r="A55" s="169" t="s">
        <v>1771</v>
      </c>
      <c r="B55" s="170">
        <v>1887</v>
      </c>
      <c r="C55" s="169" t="s">
        <v>1771</v>
      </c>
      <c r="D55" s="170">
        <v>0</v>
      </c>
    </row>
    <row r="56" ht="17" customHeight="1" spans="1:4">
      <c r="A56" s="169" t="s">
        <v>1772</v>
      </c>
      <c r="B56" s="170">
        <v>81</v>
      </c>
      <c r="C56" s="169" t="s">
        <v>1772</v>
      </c>
      <c r="D56" s="170">
        <v>0</v>
      </c>
    </row>
    <row r="57" ht="17" customHeight="1" spans="1:4">
      <c r="A57" s="169" t="s">
        <v>1773</v>
      </c>
      <c r="B57" s="170">
        <v>130</v>
      </c>
      <c r="C57" s="169" t="s">
        <v>1773</v>
      </c>
      <c r="D57" s="170">
        <v>0</v>
      </c>
    </row>
    <row r="58" ht="17" customHeight="1" spans="1:4">
      <c r="A58" s="169" t="s">
        <v>1774</v>
      </c>
      <c r="B58" s="170">
        <v>417</v>
      </c>
      <c r="C58" s="169" t="s">
        <v>1774</v>
      </c>
      <c r="D58" s="170">
        <v>0</v>
      </c>
    </row>
    <row r="59" ht="17" customHeight="1" spans="1:4">
      <c r="A59" s="169" t="s">
        <v>1775</v>
      </c>
      <c r="B59" s="170">
        <v>276</v>
      </c>
      <c r="C59" s="169" t="s">
        <v>1775</v>
      </c>
      <c r="D59" s="170">
        <v>0</v>
      </c>
    </row>
    <row r="60" ht="17" customHeight="1" spans="1:4">
      <c r="A60" s="169" t="s">
        <v>1776</v>
      </c>
      <c r="B60" s="170">
        <v>1109</v>
      </c>
      <c r="C60" s="169" t="s">
        <v>1776</v>
      </c>
      <c r="D60" s="170">
        <v>0</v>
      </c>
    </row>
    <row r="61" ht="17" customHeight="1" spans="1:4">
      <c r="A61" s="169" t="s">
        <v>1777</v>
      </c>
      <c r="B61" s="170">
        <v>62</v>
      </c>
      <c r="C61" s="169" t="s">
        <v>1777</v>
      </c>
      <c r="D61" s="170">
        <v>0</v>
      </c>
    </row>
    <row r="62" ht="17" customHeight="1" spans="1:4">
      <c r="A62" s="169" t="s">
        <v>1778</v>
      </c>
      <c r="B62" s="170">
        <v>2381</v>
      </c>
      <c r="C62" s="169" t="s">
        <v>1778</v>
      </c>
      <c r="D62" s="170">
        <v>0</v>
      </c>
    </row>
    <row r="63" ht="17" customHeight="1" spans="1:4">
      <c r="A63" s="169" t="s">
        <v>1779</v>
      </c>
      <c r="B63" s="170">
        <v>1418</v>
      </c>
      <c r="C63" s="169" t="s">
        <v>1779</v>
      </c>
      <c r="D63" s="170">
        <v>0</v>
      </c>
    </row>
    <row r="64" ht="17" customHeight="1" spans="1:4">
      <c r="A64" s="169" t="s">
        <v>1780</v>
      </c>
      <c r="B64" s="170">
        <v>558</v>
      </c>
      <c r="C64" s="169" t="s">
        <v>1780</v>
      </c>
      <c r="D64" s="170">
        <v>0</v>
      </c>
    </row>
    <row r="65" ht="17" customHeight="1" spans="1:4">
      <c r="A65" s="169" t="s">
        <v>1781</v>
      </c>
      <c r="B65" s="170">
        <v>136</v>
      </c>
      <c r="C65" s="169" t="s">
        <v>1781</v>
      </c>
      <c r="D65" s="170">
        <v>0</v>
      </c>
    </row>
    <row r="66" ht="17" customHeight="1" spans="1:4">
      <c r="A66" s="169" t="s">
        <v>1782</v>
      </c>
      <c r="B66" s="170">
        <v>0</v>
      </c>
      <c r="C66" s="169" t="s">
        <v>1782</v>
      </c>
      <c r="D66" s="170">
        <v>0</v>
      </c>
    </row>
    <row r="67" ht="17" customHeight="1" spans="1:4">
      <c r="A67" s="169" t="s">
        <v>1783</v>
      </c>
      <c r="B67" s="170">
        <v>0</v>
      </c>
      <c r="C67" s="169" t="s">
        <v>1783</v>
      </c>
      <c r="D67" s="170">
        <v>0</v>
      </c>
    </row>
    <row r="68" ht="17" customHeight="1" spans="1:4">
      <c r="A68" s="169" t="s">
        <v>1784</v>
      </c>
      <c r="B68" s="170">
        <v>2062</v>
      </c>
      <c r="C68" s="169" t="s">
        <v>1784</v>
      </c>
      <c r="D68" s="170">
        <v>0</v>
      </c>
    </row>
    <row r="69" ht="17" customHeight="1" spans="1:4">
      <c r="A69" s="169" t="s">
        <v>1785</v>
      </c>
      <c r="B69" s="170">
        <v>45</v>
      </c>
      <c r="C69" s="169" t="s">
        <v>1785</v>
      </c>
      <c r="D69" s="170">
        <v>0</v>
      </c>
    </row>
    <row r="70" customHeight="1" spans="1:4">
      <c r="A70" s="169" t="s">
        <v>1786</v>
      </c>
      <c r="B70" s="170">
        <v>300</v>
      </c>
      <c r="C70" s="169" t="s">
        <v>1786</v>
      </c>
      <c r="D70" s="170">
        <v>0</v>
      </c>
    </row>
    <row r="71" ht="17" customHeight="1" spans="1:4">
      <c r="A71" s="169" t="s">
        <v>79</v>
      </c>
      <c r="B71" s="170">
        <v>0</v>
      </c>
      <c r="C71" s="169" t="s">
        <v>708</v>
      </c>
      <c r="D71" s="170">
        <v>0</v>
      </c>
    </row>
    <row r="72" ht="17" customHeight="1" spans="1:4">
      <c r="A72" s="167" t="s">
        <v>1787</v>
      </c>
      <c r="B72" s="168">
        <f>SUM(B73:B74)</f>
        <v>0</v>
      </c>
      <c r="C72" s="167" t="s">
        <v>1788</v>
      </c>
      <c r="D72" s="168">
        <f>SUM(D73:D74)</f>
        <v>4327</v>
      </c>
    </row>
    <row r="73" ht="17" customHeight="1" spans="1:4">
      <c r="A73" s="169" t="s">
        <v>1789</v>
      </c>
      <c r="B73" s="170">
        <v>0</v>
      </c>
      <c r="C73" s="169" t="s">
        <v>1790</v>
      </c>
      <c r="D73" s="170">
        <v>0</v>
      </c>
    </row>
    <row r="74" ht="17" customHeight="1" spans="1:4">
      <c r="A74" s="169" t="s">
        <v>1791</v>
      </c>
      <c r="B74" s="170">
        <v>0</v>
      </c>
      <c r="C74" s="169" t="s">
        <v>1792</v>
      </c>
      <c r="D74" s="170">
        <v>4327</v>
      </c>
    </row>
    <row r="75" ht="17" customHeight="1" spans="1:4">
      <c r="A75" s="167" t="s">
        <v>1793</v>
      </c>
      <c r="B75" s="168">
        <v>0</v>
      </c>
      <c r="C75" s="169"/>
      <c r="D75" s="168"/>
    </row>
    <row r="76" ht="17" customHeight="1" spans="1:4">
      <c r="A76" s="167" t="s">
        <v>1794</v>
      </c>
      <c r="B76" s="168">
        <v>48</v>
      </c>
      <c r="C76" s="169"/>
      <c r="D76" s="168"/>
    </row>
    <row r="77" ht="17" customHeight="1" spans="1:4">
      <c r="A77" s="167" t="s">
        <v>1795</v>
      </c>
      <c r="B77" s="168">
        <f>SUM(B78:B80)</f>
        <v>5793</v>
      </c>
      <c r="C77" s="167" t="s">
        <v>1796</v>
      </c>
      <c r="D77" s="168">
        <v>0</v>
      </c>
    </row>
    <row r="78" ht="17" customHeight="1" spans="1:4">
      <c r="A78" s="169" t="s">
        <v>1797</v>
      </c>
      <c r="B78" s="168">
        <v>5500</v>
      </c>
      <c r="C78" s="169"/>
      <c r="D78" s="168"/>
    </row>
    <row r="79" customHeight="1" spans="1:4">
      <c r="A79" s="169" t="s">
        <v>1798</v>
      </c>
      <c r="B79" s="168">
        <v>293</v>
      </c>
      <c r="C79" s="167" t="s">
        <v>1799</v>
      </c>
      <c r="D79" s="168">
        <f>D80</f>
        <v>14433</v>
      </c>
    </row>
    <row r="80" ht="17" customHeight="1" spans="1:4">
      <c r="A80" s="169" t="s">
        <v>1800</v>
      </c>
      <c r="B80" s="168">
        <v>0</v>
      </c>
      <c r="C80" s="167" t="s">
        <v>1801</v>
      </c>
      <c r="D80" s="168">
        <f>SUM(D81:D84)</f>
        <v>14433</v>
      </c>
    </row>
    <row r="81" ht="17" customHeight="1" spans="1:4">
      <c r="A81" s="167" t="s">
        <v>1802</v>
      </c>
      <c r="B81" s="168">
        <f>B82</f>
        <v>0</v>
      </c>
      <c r="C81" s="169" t="s">
        <v>1803</v>
      </c>
      <c r="D81" s="168">
        <v>14433</v>
      </c>
    </row>
    <row r="82" ht="17" customHeight="1" spans="1:4">
      <c r="A82" s="167" t="s">
        <v>1804</v>
      </c>
      <c r="B82" s="168">
        <f>B83</f>
        <v>0</v>
      </c>
      <c r="C82" s="169" t="s">
        <v>1805</v>
      </c>
      <c r="D82" s="168">
        <v>0</v>
      </c>
    </row>
    <row r="83" ht="17" customHeight="1" spans="1:4">
      <c r="A83" s="167" t="s">
        <v>1806</v>
      </c>
      <c r="B83" s="168">
        <f>SUM(B84:B87)</f>
        <v>0</v>
      </c>
      <c r="C83" s="169" t="s">
        <v>1807</v>
      </c>
      <c r="D83" s="168">
        <v>0</v>
      </c>
    </row>
    <row r="84" ht="17" customHeight="1" spans="1:4">
      <c r="A84" s="169" t="s">
        <v>1808</v>
      </c>
      <c r="B84" s="168">
        <v>0</v>
      </c>
      <c r="C84" s="169" t="s">
        <v>1809</v>
      </c>
      <c r="D84" s="168">
        <v>0</v>
      </c>
    </row>
    <row r="85" ht="17" customHeight="1" spans="1:4">
      <c r="A85" s="169" t="s">
        <v>1810</v>
      </c>
      <c r="B85" s="168">
        <v>0</v>
      </c>
      <c r="C85" s="167" t="s">
        <v>1811</v>
      </c>
      <c r="D85" s="168"/>
    </row>
    <row r="86" ht="17" customHeight="1" spans="1:4">
      <c r="A86" s="169" t="s">
        <v>1812</v>
      </c>
      <c r="B86" s="168">
        <v>0</v>
      </c>
      <c r="C86" s="169" t="s">
        <v>1813</v>
      </c>
      <c r="D86" s="168">
        <f>SUM(D87:D90)</f>
        <v>0</v>
      </c>
    </row>
    <row r="87" ht="17" customHeight="1" spans="1:4">
      <c r="A87" s="169" t="s">
        <v>1814</v>
      </c>
      <c r="B87" s="168">
        <v>0</v>
      </c>
      <c r="C87" s="169" t="s">
        <v>1815</v>
      </c>
      <c r="D87" s="170">
        <v>0</v>
      </c>
    </row>
    <row r="88" ht="17" customHeight="1" spans="1:4">
      <c r="A88" s="167" t="s">
        <v>1816</v>
      </c>
      <c r="B88" s="168">
        <f>B89</f>
        <v>28132</v>
      </c>
      <c r="C88" s="169" t="s">
        <v>1817</v>
      </c>
      <c r="D88" s="170">
        <v>0</v>
      </c>
    </row>
    <row r="89" ht="17" customHeight="1" spans="1:4">
      <c r="A89" s="167" t="s">
        <v>1818</v>
      </c>
      <c r="B89" s="168">
        <f>SUM(B90:B93)</f>
        <v>28132</v>
      </c>
      <c r="C89" s="169" t="s">
        <v>1819</v>
      </c>
      <c r="D89" s="170">
        <v>0</v>
      </c>
    </row>
    <row r="90" ht="17" customHeight="1" spans="1:4">
      <c r="A90" s="169" t="s">
        <v>1820</v>
      </c>
      <c r="B90" s="170">
        <v>28132</v>
      </c>
      <c r="C90" s="167" t="s">
        <v>1821</v>
      </c>
      <c r="D90" s="170">
        <v>0</v>
      </c>
    </row>
    <row r="91" ht="17" customHeight="1" spans="1:4">
      <c r="A91" s="169" t="s">
        <v>1822</v>
      </c>
      <c r="B91" s="170">
        <v>0</v>
      </c>
      <c r="C91" s="167" t="s">
        <v>1823</v>
      </c>
      <c r="D91" s="168"/>
    </row>
    <row r="92" ht="17" customHeight="1" spans="1:4">
      <c r="A92" s="169" t="s">
        <v>1824</v>
      </c>
      <c r="B92" s="170">
        <v>0</v>
      </c>
      <c r="C92" s="167" t="s">
        <v>1825</v>
      </c>
      <c r="D92" s="168">
        <v>0</v>
      </c>
    </row>
    <row r="93" ht="17" customHeight="1" spans="1:4">
      <c r="A93" s="169" t="s">
        <v>1826</v>
      </c>
      <c r="B93" s="170">
        <v>0</v>
      </c>
      <c r="C93" s="167" t="s">
        <v>1827</v>
      </c>
      <c r="D93" s="168">
        <v>4</v>
      </c>
    </row>
    <row r="94" ht="17" customHeight="1" spans="1:4">
      <c r="A94" s="167" t="s">
        <v>1828</v>
      </c>
      <c r="B94" s="170">
        <v>0</v>
      </c>
      <c r="C94" s="167" t="s">
        <v>1829</v>
      </c>
      <c r="D94" s="168">
        <v>2878</v>
      </c>
    </row>
    <row r="95" ht="17" customHeight="1" spans="1:4">
      <c r="A95" s="167" t="s">
        <v>1830</v>
      </c>
      <c r="B95" s="168">
        <v>0</v>
      </c>
      <c r="C95" s="167" t="s">
        <v>1831</v>
      </c>
      <c r="D95" s="168">
        <v>2882</v>
      </c>
    </row>
    <row r="96" ht="17" customHeight="1" spans="1:4">
      <c r="A96" s="167" t="s">
        <v>1832</v>
      </c>
      <c r="B96" s="170">
        <v>0</v>
      </c>
      <c r="C96" s="167" t="s">
        <v>1466</v>
      </c>
      <c r="D96" s="168">
        <f>SUM(D97:D99)</f>
        <v>0</v>
      </c>
    </row>
    <row r="97" ht="17" customHeight="1" spans="1:4">
      <c r="A97" s="167" t="s">
        <v>1833</v>
      </c>
      <c r="B97" s="168">
        <v>0</v>
      </c>
      <c r="C97" s="169" t="s">
        <v>1834</v>
      </c>
      <c r="D97" s="168">
        <v>0</v>
      </c>
    </row>
    <row r="98" ht="17" customHeight="1" spans="1:4">
      <c r="A98" s="167" t="s">
        <v>1835</v>
      </c>
      <c r="B98" s="168">
        <f>SUM(B99:B101)</f>
        <v>0</v>
      </c>
      <c r="C98" s="169" t="s">
        <v>1836</v>
      </c>
      <c r="D98" s="170">
        <v>0</v>
      </c>
    </row>
    <row r="99" ht="17" customHeight="1" spans="1:4">
      <c r="A99" s="169" t="s">
        <v>1837</v>
      </c>
      <c r="B99" s="168">
        <v>0</v>
      </c>
      <c r="C99" s="169" t="s">
        <v>1838</v>
      </c>
      <c r="D99" s="170">
        <v>0</v>
      </c>
    </row>
    <row r="100" ht="17" customHeight="1" spans="1:4">
      <c r="A100" s="169" t="s">
        <v>1839</v>
      </c>
      <c r="B100" s="170">
        <v>0</v>
      </c>
      <c r="C100" s="167" t="s">
        <v>1840</v>
      </c>
      <c r="D100" s="170">
        <v>0</v>
      </c>
    </row>
    <row r="101" ht="17" customHeight="1" spans="1:4">
      <c r="A101" s="169" t="s">
        <v>1841</v>
      </c>
      <c r="B101" s="170">
        <v>0</v>
      </c>
      <c r="C101" s="167" t="s">
        <v>1842</v>
      </c>
      <c r="D101" s="170">
        <v>0</v>
      </c>
    </row>
    <row r="102" ht="17" customHeight="1" spans="1:4">
      <c r="A102" s="167" t="s">
        <v>1843</v>
      </c>
      <c r="B102" s="170">
        <v>0</v>
      </c>
      <c r="C102" s="167" t="s">
        <v>1844</v>
      </c>
      <c r="D102" s="168">
        <v>0</v>
      </c>
    </row>
    <row r="103" ht="17" customHeight="1" spans="1:4">
      <c r="A103" s="167" t="s">
        <v>1845</v>
      </c>
      <c r="B103" s="170">
        <v>0</v>
      </c>
      <c r="C103" s="167" t="s">
        <v>1846</v>
      </c>
      <c r="D103" s="169">
        <v>48</v>
      </c>
    </row>
    <row r="104" ht="17" customHeight="1" spans="1:4">
      <c r="A104" s="169"/>
      <c r="B104" s="168"/>
      <c r="C104" s="167" t="s">
        <v>1847</v>
      </c>
      <c r="D104" s="168">
        <f>B108-D5-D6-D72-D77-D79-D86-D92-D93-D94-D95-D96-D100-D101-D102</f>
        <v>3508</v>
      </c>
    </row>
    <row r="105" ht="17" customHeight="1" spans="3:4">
      <c r="C105" s="167" t="s">
        <v>1848</v>
      </c>
      <c r="D105" s="168">
        <v>6394</v>
      </c>
    </row>
    <row r="106" ht="17" customHeight="1" spans="1:4">
      <c r="A106" s="169"/>
      <c r="B106" s="168"/>
      <c r="C106" s="66"/>
      <c r="D106" s="66"/>
    </row>
    <row r="107" ht="17" customHeight="1" spans="1:4">
      <c r="A107" s="169"/>
      <c r="B107" s="168"/>
      <c r="C107" s="167" t="s">
        <v>1849</v>
      </c>
      <c r="D107" s="168">
        <f>D104-D105</f>
        <v>-2886</v>
      </c>
    </row>
    <row r="108" ht="17" customHeight="1" spans="1:4">
      <c r="A108" s="166" t="s">
        <v>1850</v>
      </c>
      <c r="B108" s="168">
        <f>SUM(B5:B6,B72,B75:B77,B81,B88,B94:B98,B102:B103)</f>
        <v>289974</v>
      </c>
      <c r="C108" s="166" t="s">
        <v>1851</v>
      </c>
      <c r="D108" s="168">
        <f>SUM(D5:D6,D72,D77,D79,D86,D92:D96,D100:D104)</f>
        <v>290022</v>
      </c>
    </row>
  </sheetData>
  <mergeCells count="3">
    <mergeCell ref="A1:D1"/>
    <mergeCell ref="A2:D2"/>
    <mergeCell ref="A3:D3"/>
  </mergeCells>
  <printOptions gridLines="1"/>
  <pageMargins left="0.75" right="0.75" top="0.39" bottom="0.08" header="0" footer="0"/>
  <pageSetup paperSize="1" scale="69" fitToHeight="0" orientation="portrait"/>
  <headerFooter alignWithMargins="0" scaleWithDoc="0">
    <oddHeader>&amp;C&amp;A</oddHeader>
    <oddFooter>&amp;CPage &amp;P</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8"/>
  <sheetViews>
    <sheetView zoomScale="85" zoomScaleNormal="85" zoomScaleSheetLayoutView="60" workbookViewId="0">
      <selection activeCell="A2" sqref="A2:Q2"/>
    </sheetView>
  </sheetViews>
  <sheetFormatPr defaultColWidth="9.14814814814815" defaultRowHeight="15.6"/>
  <cols>
    <col min="1" max="1" width="51.1388888888889" style="46" customWidth="1"/>
    <col min="2" max="2" width="9.28703703703704" style="46" customWidth="1"/>
    <col min="3" max="3" width="8.55555555555556" style="46" customWidth="1"/>
    <col min="4" max="4" width="11" style="46" customWidth="1"/>
    <col min="5" max="5" width="11" style="152" customWidth="1"/>
    <col min="6" max="6" width="12.1388888888889" style="153" customWidth="1"/>
    <col min="7" max="7" width="35.8518518518519" style="46" customWidth="1"/>
    <col min="8" max="8" width="12.1388888888889" style="46" customWidth="1"/>
    <col min="9" max="9" width="11" style="46" customWidth="1"/>
    <col min="10" max="14" width="9.14814814814815" style="46" hidden="1" customWidth="1"/>
    <col min="15" max="16" width="11" style="46" customWidth="1"/>
    <col min="17" max="17" width="12.1388888888889" style="69" customWidth="1"/>
    <col min="18" max="16384" width="9.14814814814815" style="46" customWidth="1"/>
  </cols>
  <sheetData>
    <row r="1" ht="34" customHeight="1" spans="1:17">
      <c r="A1" s="47" t="s">
        <v>1852</v>
      </c>
      <c r="B1" s="47"/>
      <c r="C1" s="47"/>
      <c r="D1" s="47"/>
      <c r="E1" s="154"/>
      <c r="F1" s="154"/>
      <c r="G1" s="47"/>
      <c r="H1" s="47"/>
      <c r="I1" s="47"/>
      <c r="J1" s="47"/>
      <c r="K1" s="47"/>
      <c r="L1" s="47"/>
      <c r="M1" s="47"/>
      <c r="N1" s="47"/>
      <c r="O1" s="47"/>
      <c r="P1" s="47"/>
      <c r="Q1" s="47"/>
    </row>
    <row r="2" ht="17.55" customHeight="1" spans="1:17">
      <c r="A2" s="48" t="s">
        <v>1853</v>
      </c>
      <c r="B2" s="48"/>
      <c r="C2" s="48"/>
      <c r="D2" s="48"/>
      <c r="E2" s="155"/>
      <c r="F2" s="155"/>
      <c r="G2" s="48"/>
      <c r="H2" s="48"/>
      <c r="I2" s="48"/>
      <c r="J2" s="48"/>
      <c r="K2" s="48"/>
      <c r="L2" s="48"/>
      <c r="M2" s="48"/>
      <c r="N2" s="48"/>
      <c r="O2" s="48"/>
      <c r="P2" s="48"/>
      <c r="Q2" s="48"/>
    </row>
    <row r="3" ht="17.55" customHeight="1" spans="1:17">
      <c r="A3" s="48" t="s">
        <v>27</v>
      </c>
      <c r="B3" s="48"/>
      <c r="C3" s="48"/>
      <c r="D3" s="48"/>
      <c r="E3" s="155"/>
      <c r="F3" s="155"/>
      <c r="G3" s="48"/>
      <c r="H3" s="48"/>
      <c r="I3" s="48"/>
      <c r="J3" s="48"/>
      <c r="K3" s="48"/>
      <c r="L3" s="48"/>
      <c r="M3" s="48"/>
      <c r="N3" s="48"/>
      <c r="O3" s="48"/>
      <c r="P3" s="48"/>
      <c r="Q3" s="48"/>
    </row>
    <row r="4" ht="21.8" customHeight="1" spans="1:17">
      <c r="A4" s="156" t="s">
        <v>28</v>
      </c>
      <c r="B4" s="52" t="s">
        <v>29</v>
      </c>
      <c r="C4" s="52" t="s">
        <v>31</v>
      </c>
      <c r="D4" s="52" t="s">
        <v>1854</v>
      </c>
      <c r="E4" s="52" t="s">
        <v>1855</v>
      </c>
      <c r="F4" s="68" t="s">
        <v>34</v>
      </c>
      <c r="G4" s="138" t="s">
        <v>28</v>
      </c>
      <c r="H4" s="52" t="s">
        <v>29</v>
      </c>
      <c r="I4" s="52" t="s">
        <v>31</v>
      </c>
      <c r="O4" s="52" t="s">
        <v>1854</v>
      </c>
      <c r="P4" s="52" t="s">
        <v>1855</v>
      </c>
      <c r="Q4" s="68" t="s">
        <v>34</v>
      </c>
    </row>
    <row r="5" ht="17" customHeight="1" spans="1:17">
      <c r="A5" s="157" t="s">
        <v>1856</v>
      </c>
      <c r="B5" s="52">
        <v>5480</v>
      </c>
      <c r="C5" s="119">
        <v>5480</v>
      </c>
      <c r="D5" s="67">
        <v>5480</v>
      </c>
      <c r="E5" s="67">
        <f>C5-D5</f>
        <v>0</v>
      </c>
      <c r="F5" s="68">
        <f>E5/D5</f>
        <v>0</v>
      </c>
      <c r="G5" s="158" t="s">
        <v>1763</v>
      </c>
      <c r="H5" s="52">
        <v>1492</v>
      </c>
      <c r="I5" s="67">
        <v>2344</v>
      </c>
      <c r="K5" s="46" t="s">
        <v>1857</v>
      </c>
      <c r="O5" s="52">
        <v>4803</v>
      </c>
      <c r="P5" s="52">
        <f>I5-O5</f>
        <v>-2459</v>
      </c>
      <c r="Q5" s="68">
        <f>P5/O5</f>
        <v>-0.511971684363939</v>
      </c>
    </row>
    <row r="6" ht="17" customHeight="1" spans="1:17">
      <c r="A6" s="159" t="s">
        <v>1681</v>
      </c>
      <c r="B6" s="52">
        <v>834</v>
      </c>
      <c r="C6" s="67">
        <v>834</v>
      </c>
      <c r="D6" s="67">
        <v>834</v>
      </c>
      <c r="E6" s="67">
        <f t="shared" ref="E6:E46" si="0">C6-D6</f>
        <v>0</v>
      </c>
      <c r="F6" s="68">
        <f t="shared" ref="F6:F46" si="1">E6/D6</f>
        <v>0</v>
      </c>
      <c r="G6" s="160" t="s">
        <v>1858</v>
      </c>
      <c r="H6" s="52">
        <v>44775</v>
      </c>
      <c r="I6" s="119">
        <v>12298</v>
      </c>
      <c r="K6" s="46" t="s">
        <v>1859</v>
      </c>
      <c r="O6" s="52">
        <v>29264</v>
      </c>
      <c r="P6" s="52">
        <f t="shared" ref="P6:P28" si="2">I6-O6</f>
        <v>-16966</v>
      </c>
      <c r="Q6" s="68">
        <f t="shared" ref="Q6:Q27" si="3">P6/O6</f>
        <v>-0.579756697648989</v>
      </c>
    </row>
    <row r="7" ht="17" customHeight="1" spans="1:17">
      <c r="A7" s="159" t="s">
        <v>1683</v>
      </c>
      <c r="B7" s="52">
        <v>802</v>
      </c>
      <c r="C7" s="67">
        <v>802</v>
      </c>
      <c r="D7" s="67">
        <v>802</v>
      </c>
      <c r="E7" s="67">
        <f t="shared" si="0"/>
        <v>0</v>
      </c>
      <c r="F7" s="68">
        <f t="shared" si="1"/>
        <v>0</v>
      </c>
      <c r="G7" s="158" t="s">
        <v>1860</v>
      </c>
      <c r="H7" s="52">
        <v>2661</v>
      </c>
      <c r="I7" s="67">
        <v>1377</v>
      </c>
      <c r="K7" s="46" t="s">
        <v>1861</v>
      </c>
      <c r="O7" s="52">
        <v>1739</v>
      </c>
      <c r="P7" s="52">
        <f t="shared" si="2"/>
        <v>-362</v>
      </c>
      <c r="Q7" s="68">
        <f t="shared" si="3"/>
        <v>-0.208165612420932</v>
      </c>
    </row>
    <row r="8" ht="17" customHeight="1" spans="1:17">
      <c r="A8" s="159" t="s">
        <v>1685</v>
      </c>
      <c r="B8" s="52">
        <v>2809</v>
      </c>
      <c r="C8" s="67">
        <v>1273</v>
      </c>
      <c r="D8" s="67">
        <v>1273</v>
      </c>
      <c r="E8" s="67">
        <f t="shared" si="0"/>
        <v>0</v>
      </c>
      <c r="F8" s="68">
        <f t="shared" si="1"/>
        <v>0</v>
      </c>
      <c r="G8" s="158" t="s">
        <v>1862</v>
      </c>
      <c r="H8" s="52">
        <v>0</v>
      </c>
      <c r="I8" s="67">
        <v>0</v>
      </c>
      <c r="K8" s="46" t="s">
        <v>1863</v>
      </c>
      <c r="O8" s="52">
        <v>0</v>
      </c>
      <c r="P8" s="52">
        <f t="shared" si="2"/>
        <v>0</v>
      </c>
      <c r="Q8" s="68" t="s">
        <v>1864</v>
      </c>
    </row>
    <row r="9" ht="17" customHeight="1" spans="1:17">
      <c r="A9" s="159" t="s">
        <v>1687</v>
      </c>
      <c r="B9" s="52"/>
      <c r="C9" s="67">
        <v>3</v>
      </c>
      <c r="D9" s="67">
        <v>3</v>
      </c>
      <c r="E9" s="67">
        <f t="shared" si="0"/>
        <v>0</v>
      </c>
      <c r="F9" s="68">
        <f t="shared" si="1"/>
        <v>0</v>
      </c>
      <c r="G9" s="158" t="s">
        <v>1865</v>
      </c>
      <c r="H9" s="52">
        <v>6</v>
      </c>
      <c r="I9" s="67">
        <v>26</v>
      </c>
      <c r="K9" s="46" t="s">
        <v>1866</v>
      </c>
      <c r="O9" s="52">
        <v>4</v>
      </c>
      <c r="P9" s="52">
        <f t="shared" si="2"/>
        <v>22</v>
      </c>
      <c r="Q9" s="68">
        <f t="shared" si="3"/>
        <v>5.5</v>
      </c>
    </row>
    <row r="10" ht="17" customHeight="1" spans="1:17">
      <c r="A10" s="159" t="s">
        <v>1689</v>
      </c>
      <c r="B10" s="52"/>
      <c r="C10" s="67">
        <v>1533</v>
      </c>
      <c r="D10" s="67">
        <v>1533</v>
      </c>
      <c r="E10" s="67">
        <f t="shared" si="0"/>
        <v>0</v>
      </c>
      <c r="F10" s="68">
        <f t="shared" si="1"/>
        <v>0</v>
      </c>
      <c r="G10" s="158" t="s">
        <v>1867</v>
      </c>
      <c r="H10" s="52">
        <v>3542</v>
      </c>
      <c r="I10" s="67">
        <v>33</v>
      </c>
      <c r="K10" s="46" t="s">
        <v>1868</v>
      </c>
      <c r="O10" s="52">
        <v>2315</v>
      </c>
      <c r="P10" s="52">
        <f t="shared" si="2"/>
        <v>-2282</v>
      </c>
      <c r="Q10" s="68">
        <f t="shared" si="3"/>
        <v>-0.985745140388769</v>
      </c>
    </row>
    <row r="11" ht="17" customHeight="1" spans="1:17">
      <c r="A11" s="159" t="s">
        <v>1691</v>
      </c>
      <c r="B11" s="52">
        <v>1035</v>
      </c>
      <c r="C11" s="67">
        <v>1035</v>
      </c>
      <c r="D11" s="67">
        <v>1035</v>
      </c>
      <c r="E11" s="67">
        <f t="shared" si="0"/>
        <v>0</v>
      </c>
      <c r="F11" s="68">
        <f t="shared" si="1"/>
        <v>0</v>
      </c>
      <c r="G11" s="158" t="s">
        <v>1869</v>
      </c>
      <c r="H11" s="52">
        <v>231</v>
      </c>
      <c r="I11" s="67">
        <v>1887</v>
      </c>
      <c r="K11" s="46" t="s">
        <v>1870</v>
      </c>
      <c r="O11" s="52">
        <v>151</v>
      </c>
      <c r="P11" s="52">
        <f t="shared" si="2"/>
        <v>1736</v>
      </c>
      <c r="Q11" s="68">
        <f t="shared" si="3"/>
        <v>11.4966887417219</v>
      </c>
    </row>
    <row r="12" ht="17" customHeight="1" spans="1:17">
      <c r="A12" s="157" t="s">
        <v>1871</v>
      </c>
      <c r="B12" s="52">
        <v>197291</v>
      </c>
      <c r="C12" s="119">
        <v>193402</v>
      </c>
      <c r="D12" s="67">
        <v>204831</v>
      </c>
      <c r="E12" s="67">
        <f t="shared" si="0"/>
        <v>-11429</v>
      </c>
      <c r="F12" s="68">
        <f t="shared" si="1"/>
        <v>-0.0557972181945116</v>
      </c>
      <c r="G12" s="158" t="s">
        <v>1872</v>
      </c>
      <c r="H12" s="52">
        <v>441</v>
      </c>
      <c r="I12" s="67">
        <v>81</v>
      </c>
      <c r="K12" s="46" t="s">
        <v>1873</v>
      </c>
      <c r="O12" s="52">
        <v>288</v>
      </c>
      <c r="P12" s="52">
        <f t="shared" si="2"/>
        <v>-207</v>
      </c>
      <c r="Q12" s="68">
        <f t="shared" si="3"/>
        <v>-0.71875</v>
      </c>
    </row>
    <row r="13" s="46" customFormat="1" ht="17" customHeight="1" spans="1:17">
      <c r="A13" s="159" t="s">
        <v>1695</v>
      </c>
      <c r="B13" s="52"/>
      <c r="C13" s="67">
        <v>0</v>
      </c>
      <c r="D13" s="67">
        <v>0</v>
      </c>
      <c r="E13" s="67">
        <f t="shared" si="0"/>
        <v>0</v>
      </c>
      <c r="F13" s="68" t="s">
        <v>1864</v>
      </c>
      <c r="G13" s="158" t="s">
        <v>1773</v>
      </c>
      <c r="H13" s="52">
        <v>756</v>
      </c>
      <c r="I13" s="67">
        <v>130</v>
      </c>
      <c r="K13" s="46" t="s">
        <v>1874</v>
      </c>
      <c r="O13" s="52">
        <v>494</v>
      </c>
      <c r="P13" s="52">
        <f t="shared" si="2"/>
        <v>-364</v>
      </c>
      <c r="Q13" s="68">
        <f t="shared" si="3"/>
        <v>-0.736842105263158</v>
      </c>
    </row>
    <row r="14" s="46" customFormat="1" ht="17" customHeight="1" spans="1:17">
      <c r="A14" s="159" t="s">
        <v>1697</v>
      </c>
      <c r="B14" s="52">
        <v>40114</v>
      </c>
      <c r="C14" s="67">
        <v>48330</v>
      </c>
      <c r="D14" s="67">
        <v>44320</v>
      </c>
      <c r="E14" s="67">
        <f t="shared" si="0"/>
        <v>4010</v>
      </c>
      <c r="F14" s="68">
        <f t="shared" si="1"/>
        <v>0.0904783393501805</v>
      </c>
      <c r="G14" s="158" t="s">
        <v>1875</v>
      </c>
      <c r="H14" s="52">
        <v>799</v>
      </c>
      <c r="I14" s="67">
        <v>417</v>
      </c>
      <c r="K14" s="46" t="s">
        <v>1876</v>
      </c>
      <c r="O14" s="52">
        <v>522</v>
      </c>
      <c r="P14" s="52">
        <f t="shared" si="2"/>
        <v>-105</v>
      </c>
      <c r="Q14" s="68">
        <f t="shared" si="3"/>
        <v>-0.201149425287356</v>
      </c>
    </row>
    <row r="15" s="46" customFormat="1" ht="17" customHeight="1" spans="1:17">
      <c r="A15" s="159" t="s">
        <v>1699</v>
      </c>
      <c r="B15" s="52">
        <v>15103</v>
      </c>
      <c r="C15" s="67">
        <v>16286</v>
      </c>
      <c r="D15" s="67">
        <v>27377</v>
      </c>
      <c r="E15" s="67">
        <f t="shared" si="0"/>
        <v>-11091</v>
      </c>
      <c r="F15" s="68">
        <f t="shared" si="1"/>
        <v>-0.405121087043869</v>
      </c>
      <c r="G15" s="158" t="s">
        <v>1775</v>
      </c>
      <c r="H15" s="52">
        <v>2358</v>
      </c>
      <c r="I15" s="67">
        <v>276</v>
      </c>
      <c r="K15" s="46" t="s">
        <v>1877</v>
      </c>
      <c r="O15" s="52">
        <v>1541</v>
      </c>
      <c r="P15" s="52">
        <f t="shared" si="2"/>
        <v>-1265</v>
      </c>
      <c r="Q15" s="68">
        <f t="shared" si="3"/>
        <v>-0.82089552238806</v>
      </c>
    </row>
    <row r="16" s="46" customFormat="1" ht="17" customHeight="1" spans="1:17">
      <c r="A16" s="159" t="s">
        <v>1701</v>
      </c>
      <c r="B16" s="52">
        <v>12280</v>
      </c>
      <c r="C16" s="67">
        <v>10852</v>
      </c>
      <c r="D16" s="67">
        <v>10879</v>
      </c>
      <c r="E16" s="67">
        <f t="shared" si="0"/>
        <v>-27</v>
      </c>
      <c r="F16" s="68">
        <f t="shared" si="1"/>
        <v>-0.00248184575788216</v>
      </c>
      <c r="G16" s="158" t="s">
        <v>1878</v>
      </c>
      <c r="H16" s="52">
        <v>1296</v>
      </c>
      <c r="I16" s="67">
        <v>1109</v>
      </c>
      <c r="K16" s="46" t="s">
        <v>1879</v>
      </c>
      <c r="O16" s="52">
        <v>847</v>
      </c>
      <c r="P16" s="52">
        <f t="shared" si="2"/>
        <v>262</v>
      </c>
      <c r="Q16" s="68">
        <f t="shared" si="3"/>
        <v>0.309327036599764</v>
      </c>
    </row>
    <row r="17" s="46" customFormat="1" ht="17" customHeight="1" spans="1:17">
      <c r="A17" s="159" t="s">
        <v>1703</v>
      </c>
      <c r="B17" s="52"/>
      <c r="C17" s="67">
        <v>0</v>
      </c>
      <c r="D17" s="67">
        <v>0</v>
      </c>
      <c r="E17" s="67">
        <f t="shared" si="0"/>
        <v>0</v>
      </c>
      <c r="F17" s="68" t="s">
        <v>1864</v>
      </c>
      <c r="G17" s="158" t="s">
        <v>1880</v>
      </c>
      <c r="H17" s="52">
        <v>121</v>
      </c>
      <c r="I17" s="67">
        <v>62</v>
      </c>
      <c r="K17" s="46" t="s">
        <v>1881</v>
      </c>
      <c r="O17" s="52">
        <v>79</v>
      </c>
      <c r="P17" s="52">
        <f t="shared" si="2"/>
        <v>-17</v>
      </c>
      <c r="Q17" s="68">
        <f t="shared" si="3"/>
        <v>-0.215189873417722</v>
      </c>
    </row>
    <row r="18" s="46" customFormat="1" ht="17" customHeight="1" spans="1:17">
      <c r="A18" s="159" t="s">
        <v>1705</v>
      </c>
      <c r="B18" s="52">
        <v>114</v>
      </c>
      <c r="C18" s="67">
        <v>114</v>
      </c>
      <c r="D18" s="67">
        <v>114</v>
      </c>
      <c r="E18" s="67">
        <f t="shared" si="0"/>
        <v>0</v>
      </c>
      <c r="F18" s="68">
        <f t="shared" si="1"/>
        <v>0</v>
      </c>
      <c r="G18" s="158" t="s">
        <v>1882</v>
      </c>
      <c r="H18" s="52">
        <v>14824</v>
      </c>
      <c r="I18" s="67">
        <v>2381</v>
      </c>
      <c r="K18" s="46" t="s">
        <v>1883</v>
      </c>
      <c r="O18" s="52">
        <v>8956</v>
      </c>
      <c r="P18" s="52">
        <f t="shared" si="2"/>
        <v>-6575</v>
      </c>
      <c r="Q18" s="68">
        <f t="shared" si="3"/>
        <v>-0.734144707458687</v>
      </c>
    </row>
    <row r="19" s="46" customFormat="1" ht="17" customHeight="1" spans="1:17">
      <c r="A19" s="159" t="s">
        <v>1707</v>
      </c>
      <c r="B19" s="52"/>
      <c r="C19" s="67">
        <v>0</v>
      </c>
      <c r="D19" s="67">
        <v>0</v>
      </c>
      <c r="E19" s="67">
        <f t="shared" si="0"/>
        <v>0</v>
      </c>
      <c r="F19" s="68" t="s">
        <v>1864</v>
      </c>
      <c r="G19" s="158" t="s">
        <v>1884</v>
      </c>
      <c r="H19" s="52">
        <v>9153</v>
      </c>
      <c r="I19" s="67">
        <v>1418</v>
      </c>
      <c r="K19" s="46" t="s">
        <v>1885</v>
      </c>
      <c r="O19" s="52">
        <v>5982</v>
      </c>
      <c r="P19" s="52">
        <f t="shared" si="2"/>
        <v>-4564</v>
      </c>
      <c r="Q19" s="68">
        <f t="shared" si="3"/>
        <v>-0.762955533266466</v>
      </c>
    </row>
    <row r="20" s="46" customFormat="1" ht="17" customHeight="1" spans="1:17">
      <c r="A20" s="159" t="s">
        <v>1709</v>
      </c>
      <c r="B20" s="52">
        <v>7086</v>
      </c>
      <c r="C20" s="67">
        <v>8098</v>
      </c>
      <c r="D20" s="67">
        <v>7171</v>
      </c>
      <c r="E20" s="67">
        <f t="shared" si="0"/>
        <v>927</v>
      </c>
      <c r="F20" s="68">
        <f t="shared" si="1"/>
        <v>0.129270673546228</v>
      </c>
      <c r="G20" s="158" t="s">
        <v>1886</v>
      </c>
      <c r="H20" s="52">
        <v>298</v>
      </c>
      <c r="I20" s="67">
        <v>558</v>
      </c>
      <c r="K20" s="46" t="s">
        <v>1887</v>
      </c>
      <c r="O20" s="52">
        <v>195</v>
      </c>
      <c r="P20" s="52">
        <f t="shared" si="2"/>
        <v>363</v>
      </c>
      <c r="Q20" s="68">
        <f t="shared" si="3"/>
        <v>1.86153846153846</v>
      </c>
    </row>
    <row r="21" s="46" customFormat="1" ht="17" customHeight="1" spans="1:17">
      <c r="A21" s="159" t="s">
        <v>1711</v>
      </c>
      <c r="B21" s="52">
        <v>8659</v>
      </c>
      <c r="C21" s="67">
        <v>8679</v>
      </c>
      <c r="D21" s="67">
        <v>8659</v>
      </c>
      <c r="E21" s="67">
        <f t="shared" si="0"/>
        <v>20</v>
      </c>
      <c r="F21" s="68">
        <f t="shared" si="1"/>
        <v>0.00230973553528121</v>
      </c>
      <c r="G21" s="158" t="s">
        <v>1888</v>
      </c>
      <c r="H21" s="52">
        <v>448</v>
      </c>
      <c r="I21" s="67">
        <v>136</v>
      </c>
      <c r="K21" s="46" t="s">
        <v>1889</v>
      </c>
      <c r="O21" s="52">
        <v>293</v>
      </c>
      <c r="P21" s="52">
        <f t="shared" si="2"/>
        <v>-157</v>
      </c>
      <c r="Q21" s="68">
        <f t="shared" si="3"/>
        <v>-0.535836177474403</v>
      </c>
    </row>
    <row r="22" s="46" customFormat="1" ht="17" customHeight="1" spans="1:17">
      <c r="A22" s="159" t="s">
        <v>1713</v>
      </c>
      <c r="B22" s="52"/>
      <c r="C22" s="67">
        <v>180</v>
      </c>
      <c r="D22" s="67">
        <v>180</v>
      </c>
      <c r="E22" s="67">
        <f t="shared" si="0"/>
        <v>0</v>
      </c>
      <c r="F22" s="68">
        <f t="shared" si="1"/>
        <v>0</v>
      </c>
      <c r="G22" s="158" t="s">
        <v>1890</v>
      </c>
      <c r="H22" s="52">
        <v>40</v>
      </c>
      <c r="I22" s="67">
        <v>0</v>
      </c>
      <c r="K22" s="46" t="s">
        <v>1891</v>
      </c>
      <c r="O22" s="52">
        <v>30</v>
      </c>
      <c r="P22" s="52">
        <f t="shared" si="2"/>
        <v>-30</v>
      </c>
      <c r="Q22" s="68">
        <f t="shared" si="3"/>
        <v>-1</v>
      </c>
    </row>
    <row r="23" s="46" customFormat="1" ht="17" customHeight="1" spans="1:17">
      <c r="A23" s="159" t="s">
        <v>1715</v>
      </c>
      <c r="B23" s="52">
        <v>4285</v>
      </c>
      <c r="C23" s="67">
        <v>4713</v>
      </c>
      <c r="D23" s="67">
        <v>4285</v>
      </c>
      <c r="E23" s="67">
        <f t="shared" si="0"/>
        <v>428</v>
      </c>
      <c r="F23" s="68">
        <f t="shared" si="1"/>
        <v>0.0998833138856476</v>
      </c>
      <c r="G23" s="158" t="s">
        <v>1783</v>
      </c>
      <c r="H23" s="52">
        <v>41</v>
      </c>
      <c r="I23" s="67">
        <v>0</v>
      </c>
      <c r="K23" s="46" t="s">
        <v>1892</v>
      </c>
      <c r="O23" s="52">
        <v>41</v>
      </c>
      <c r="P23" s="52">
        <f t="shared" si="2"/>
        <v>-41</v>
      </c>
      <c r="Q23" s="68">
        <f t="shared" si="3"/>
        <v>-1</v>
      </c>
    </row>
    <row r="24" s="46" customFormat="1" ht="17" customHeight="1" spans="1:17">
      <c r="A24" s="159" t="s">
        <v>1717</v>
      </c>
      <c r="B24" s="52"/>
      <c r="C24" s="67">
        <v>0</v>
      </c>
      <c r="D24" s="67">
        <v>0</v>
      </c>
      <c r="E24" s="67">
        <f t="shared" si="0"/>
        <v>0</v>
      </c>
      <c r="F24" s="68" t="s">
        <v>1864</v>
      </c>
      <c r="G24" s="158" t="s">
        <v>1893</v>
      </c>
      <c r="H24" s="52">
        <v>7722</v>
      </c>
      <c r="I24" s="67">
        <v>2062</v>
      </c>
      <c r="K24" s="46" t="s">
        <v>1894</v>
      </c>
      <c r="O24" s="52">
        <v>5047</v>
      </c>
      <c r="P24" s="52">
        <f t="shared" si="2"/>
        <v>-2985</v>
      </c>
      <c r="Q24" s="68">
        <f t="shared" si="3"/>
        <v>-0.591440459679017</v>
      </c>
    </row>
    <row r="25" s="46" customFormat="1" ht="17" customHeight="1" spans="1:17">
      <c r="A25" s="159" t="s">
        <v>1719</v>
      </c>
      <c r="B25" s="52">
        <v>2566</v>
      </c>
      <c r="C25" s="67">
        <v>10530</v>
      </c>
      <c r="D25" s="67">
        <v>10129</v>
      </c>
      <c r="E25" s="67">
        <f t="shared" si="0"/>
        <v>401</v>
      </c>
      <c r="F25" s="68">
        <f t="shared" si="1"/>
        <v>0.0395892980550893</v>
      </c>
      <c r="G25" s="161" t="s">
        <v>1895</v>
      </c>
      <c r="H25" s="102">
        <v>38</v>
      </c>
      <c r="I25" s="112">
        <v>45</v>
      </c>
      <c r="K25" s="46" t="s">
        <v>1896</v>
      </c>
      <c r="O25" s="52">
        <v>25</v>
      </c>
      <c r="P25" s="52">
        <f t="shared" si="2"/>
        <v>20</v>
      </c>
      <c r="Q25" s="68">
        <f t="shared" si="3"/>
        <v>0.8</v>
      </c>
    </row>
    <row r="26" s="46" customFormat="1" ht="17" customHeight="1" spans="1:17">
      <c r="A26" s="159" t="s">
        <v>1721</v>
      </c>
      <c r="B26" s="52"/>
      <c r="C26" s="67">
        <v>0</v>
      </c>
      <c r="D26" s="67">
        <v>0</v>
      </c>
      <c r="E26" s="67">
        <f t="shared" si="0"/>
        <v>0</v>
      </c>
      <c r="F26" s="68" t="s">
        <v>1864</v>
      </c>
      <c r="G26" s="158" t="s">
        <v>1786</v>
      </c>
      <c r="H26" s="52">
        <v>0</v>
      </c>
      <c r="I26" s="67">
        <v>300</v>
      </c>
      <c r="K26" s="46" t="s">
        <v>1897</v>
      </c>
      <c r="O26" s="52">
        <v>715</v>
      </c>
      <c r="P26" s="52">
        <f t="shared" si="2"/>
        <v>-415</v>
      </c>
      <c r="Q26" s="68">
        <f t="shared" si="3"/>
        <v>-0.58041958041958</v>
      </c>
    </row>
    <row r="27" s="46" customFormat="1" ht="17" customHeight="1" spans="1:17">
      <c r="A27" s="159" t="s">
        <v>1723</v>
      </c>
      <c r="B27" s="52"/>
      <c r="C27" s="67">
        <v>0</v>
      </c>
      <c r="D27" s="67">
        <v>0</v>
      </c>
      <c r="E27" s="67">
        <f t="shared" si="0"/>
        <v>0</v>
      </c>
      <c r="F27" s="68" t="s">
        <v>1864</v>
      </c>
      <c r="G27" s="158" t="s">
        <v>1898</v>
      </c>
      <c r="H27" s="52">
        <v>0</v>
      </c>
      <c r="I27" s="67">
        <v>0</v>
      </c>
      <c r="K27" s="46" t="s">
        <v>1899</v>
      </c>
      <c r="O27" s="52">
        <v>0</v>
      </c>
      <c r="P27" s="52">
        <f t="shared" si="2"/>
        <v>0</v>
      </c>
      <c r="Q27" s="68" t="s">
        <v>1864</v>
      </c>
    </row>
    <row r="28" s="46" customFormat="1" ht="17" customHeight="1" spans="1:17">
      <c r="A28" s="159" t="s">
        <v>1725</v>
      </c>
      <c r="B28" s="52"/>
      <c r="C28" s="67">
        <v>0</v>
      </c>
      <c r="D28" s="67">
        <v>0</v>
      </c>
      <c r="E28" s="67">
        <f t="shared" si="0"/>
        <v>0</v>
      </c>
      <c r="F28" s="68" t="s">
        <v>1864</v>
      </c>
      <c r="G28" s="160" t="s">
        <v>1900</v>
      </c>
      <c r="H28" s="52"/>
      <c r="I28" s="119">
        <v>28132</v>
      </c>
      <c r="K28" s="46" t="s">
        <v>1901</v>
      </c>
      <c r="O28" s="52">
        <v>27587</v>
      </c>
      <c r="P28" s="52">
        <f t="shared" si="2"/>
        <v>545</v>
      </c>
      <c r="Q28" s="68">
        <f t="shared" ref="Q28:Q35" si="4">P28/O28</f>
        <v>0.0197556820241418</v>
      </c>
    </row>
    <row r="29" s="46" customFormat="1" ht="17" customHeight="1" spans="1:17">
      <c r="A29" s="159" t="s">
        <v>1727</v>
      </c>
      <c r="B29" s="52">
        <v>3969</v>
      </c>
      <c r="C29" s="67">
        <v>1153</v>
      </c>
      <c r="D29" s="67">
        <v>1201</v>
      </c>
      <c r="E29" s="67">
        <f t="shared" si="0"/>
        <v>-48</v>
      </c>
      <c r="F29" s="68">
        <f t="shared" si="1"/>
        <v>-0.0399666944213156</v>
      </c>
      <c r="G29" s="158" t="s">
        <v>1902</v>
      </c>
      <c r="H29" s="52"/>
      <c r="I29" s="67">
        <v>28132</v>
      </c>
      <c r="K29" s="46" t="s">
        <v>1903</v>
      </c>
      <c r="O29" s="52">
        <v>27587</v>
      </c>
      <c r="P29" s="52">
        <f t="shared" ref="P29:P35" si="5">I29-O29</f>
        <v>545</v>
      </c>
      <c r="Q29" s="68">
        <f t="shared" si="4"/>
        <v>0.0197556820241418</v>
      </c>
    </row>
    <row r="30" s="46" customFormat="1" ht="17" customHeight="1" spans="1:17">
      <c r="A30" s="159" t="s">
        <v>1729</v>
      </c>
      <c r="B30" s="52">
        <v>17222</v>
      </c>
      <c r="C30" s="67">
        <v>17317</v>
      </c>
      <c r="D30" s="67">
        <v>16663</v>
      </c>
      <c r="E30" s="67">
        <f t="shared" si="0"/>
        <v>654</v>
      </c>
      <c r="F30" s="68">
        <f t="shared" si="1"/>
        <v>0.0392486346996339</v>
      </c>
      <c r="G30" s="158" t="s">
        <v>1904</v>
      </c>
      <c r="H30" s="52"/>
      <c r="I30" s="67">
        <v>0</v>
      </c>
      <c r="J30" s="67">
        <v>0</v>
      </c>
      <c r="K30" s="67">
        <v>0</v>
      </c>
      <c r="L30" s="67">
        <v>0</v>
      </c>
      <c r="M30" s="67">
        <v>0</v>
      </c>
      <c r="N30" s="67">
        <v>0</v>
      </c>
      <c r="O30" s="52">
        <v>0</v>
      </c>
      <c r="P30" s="52"/>
      <c r="Q30" s="68"/>
    </row>
    <row r="31" s="46" customFormat="1" ht="17" customHeight="1" spans="1:17">
      <c r="A31" s="159" t="s">
        <v>1731</v>
      </c>
      <c r="B31" s="52">
        <v>3934</v>
      </c>
      <c r="C31" s="67">
        <v>112</v>
      </c>
      <c r="D31" s="67">
        <v>71</v>
      </c>
      <c r="E31" s="67">
        <f t="shared" si="0"/>
        <v>41</v>
      </c>
      <c r="F31" s="68">
        <f t="shared" si="1"/>
        <v>0.577464788732394</v>
      </c>
      <c r="G31" s="158" t="s">
        <v>1905</v>
      </c>
      <c r="H31" s="52"/>
      <c r="I31" s="67">
        <v>0</v>
      </c>
      <c r="J31" s="67">
        <v>0</v>
      </c>
      <c r="K31" s="67">
        <v>0</v>
      </c>
      <c r="L31" s="67">
        <v>0</v>
      </c>
      <c r="M31" s="67">
        <v>0</v>
      </c>
      <c r="N31" s="67">
        <v>0</v>
      </c>
      <c r="O31" s="52">
        <v>0</v>
      </c>
      <c r="P31" s="52"/>
      <c r="Q31" s="68"/>
    </row>
    <row r="32" s="46" customFormat="1" ht="17" customHeight="1" spans="1:17">
      <c r="A32" s="159" t="s">
        <v>1733</v>
      </c>
      <c r="B32" s="52">
        <v>4256</v>
      </c>
      <c r="C32" s="67">
        <v>1504</v>
      </c>
      <c r="D32" s="67">
        <v>505</v>
      </c>
      <c r="E32" s="67">
        <f t="shared" si="0"/>
        <v>999</v>
      </c>
      <c r="F32" s="68">
        <f t="shared" si="1"/>
        <v>1.97821782178218</v>
      </c>
      <c r="G32" s="158" t="s">
        <v>1906</v>
      </c>
      <c r="H32" s="52"/>
      <c r="I32" s="67">
        <v>0</v>
      </c>
      <c r="J32" s="67">
        <v>0</v>
      </c>
      <c r="K32" s="67">
        <v>0</v>
      </c>
      <c r="L32" s="67">
        <v>0</v>
      </c>
      <c r="M32" s="67">
        <v>0</v>
      </c>
      <c r="N32" s="67">
        <v>0</v>
      </c>
      <c r="O32" s="52">
        <v>0</v>
      </c>
      <c r="P32" s="52"/>
      <c r="Q32" s="68"/>
    </row>
    <row r="33" s="46" customFormat="1" ht="17" customHeight="1" spans="1:17">
      <c r="A33" s="159" t="s">
        <v>1735</v>
      </c>
      <c r="B33" s="52">
        <v>16500</v>
      </c>
      <c r="C33" s="67">
        <v>16150</v>
      </c>
      <c r="D33" s="67">
        <v>16466</v>
      </c>
      <c r="E33" s="67">
        <f t="shared" si="0"/>
        <v>-316</v>
      </c>
      <c r="F33" s="68">
        <f t="shared" si="1"/>
        <v>-0.0191910603668165</v>
      </c>
      <c r="G33" s="160" t="s">
        <v>1907</v>
      </c>
      <c r="H33" s="52">
        <v>28293</v>
      </c>
      <c r="I33" s="119">
        <v>5793</v>
      </c>
      <c r="K33" s="46" t="s">
        <v>1908</v>
      </c>
      <c r="O33" s="52">
        <v>14794</v>
      </c>
      <c r="P33" s="52">
        <f t="shared" si="5"/>
        <v>-9001</v>
      </c>
      <c r="Q33" s="68">
        <f t="shared" si="4"/>
        <v>-0.608422333378397</v>
      </c>
    </row>
    <row r="34" s="46" customFormat="1" ht="17" customHeight="1" spans="1:17">
      <c r="A34" s="159" t="s">
        <v>1737</v>
      </c>
      <c r="B34" s="52">
        <v>25507</v>
      </c>
      <c r="C34" s="67">
        <v>22386</v>
      </c>
      <c r="D34" s="67">
        <v>22352</v>
      </c>
      <c r="E34" s="67">
        <f t="shared" si="0"/>
        <v>34</v>
      </c>
      <c r="F34" s="68">
        <f t="shared" si="1"/>
        <v>0.00152111667859699</v>
      </c>
      <c r="G34" s="158" t="s">
        <v>1909</v>
      </c>
      <c r="H34" s="52">
        <v>28000</v>
      </c>
      <c r="I34" s="67">
        <v>5500</v>
      </c>
      <c r="K34" s="46" t="s">
        <v>1910</v>
      </c>
      <c r="O34" s="52">
        <v>14500</v>
      </c>
      <c r="P34" s="52">
        <f t="shared" si="5"/>
        <v>-9000</v>
      </c>
      <c r="Q34" s="68">
        <f t="shared" si="4"/>
        <v>-0.620689655172414</v>
      </c>
    </row>
    <row r="35" s="46" customFormat="1" ht="17" customHeight="1" spans="1:17">
      <c r="A35" s="159" t="s">
        <v>1739</v>
      </c>
      <c r="B35" s="52">
        <v>2764</v>
      </c>
      <c r="C35" s="67">
        <v>830</v>
      </c>
      <c r="D35" s="67">
        <v>864</v>
      </c>
      <c r="E35" s="67">
        <f t="shared" si="0"/>
        <v>-34</v>
      </c>
      <c r="F35" s="68">
        <f t="shared" si="1"/>
        <v>-0.0393518518518519</v>
      </c>
      <c r="G35" s="158" t="s">
        <v>1911</v>
      </c>
      <c r="H35" s="52">
        <v>293</v>
      </c>
      <c r="I35" s="67">
        <v>293</v>
      </c>
      <c r="K35" s="46" t="s">
        <v>1912</v>
      </c>
      <c r="O35" s="52">
        <v>294</v>
      </c>
      <c r="P35" s="52">
        <f t="shared" si="5"/>
        <v>-1</v>
      </c>
      <c r="Q35" s="68">
        <f t="shared" si="4"/>
        <v>-0.00340136054421769</v>
      </c>
    </row>
    <row r="36" s="46" customFormat="1" ht="17" customHeight="1" spans="1:17">
      <c r="A36" s="159" t="s">
        <v>1741</v>
      </c>
      <c r="B36" s="52">
        <v>7676</v>
      </c>
      <c r="C36" s="67">
        <v>0</v>
      </c>
      <c r="D36" s="67">
        <v>0</v>
      </c>
      <c r="E36" s="67">
        <f t="shared" si="0"/>
        <v>0</v>
      </c>
      <c r="F36" s="68" t="s">
        <v>1864</v>
      </c>
      <c r="G36" s="158" t="s">
        <v>1913</v>
      </c>
      <c r="H36" s="52"/>
      <c r="I36" s="67">
        <v>0</v>
      </c>
      <c r="K36" s="46" t="s">
        <v>1914</v>
      </c>
      <c r="O36" s="52">
        <v>0</v>
      </c>
      <c r="P36" s="52">
        <v>0</v>
      </c>
      <c r="Q36" s="68"/>
    </row>
    <row r="37" s="46" customFormat="1" ht="17" customHeight="1" spans="1:17">
      <c r="A37" s="159" t="s">
        <v>1743</v>
      </c>
      <c r="B37" s="52">
        <v>14968</v>
      </c>
      <c r="C37" s="67">
        <v>15031</v>
      </c>
      <c r="D37" s="67">
        <v>14669</v>
      </c>
      <c r="E37" s="67">
        <f t="shared" si="0"/>
        <v>362</v>
      </c>
      <c r="F37" s="68">
        <f t="shared" si="1"/>
        <v>0.024677892153521</v>
      </c>
      <c r="G37" s="160" t="s">
        <v>1915</v>
      </c>
      <c r="H37" s="52">
        <v>4282</v>
      </c>
      <c r="I37" s="119">
        <v>4327</v>
      </c>
      <c r="K37" s="46" t="s">
        <v>1916</v>
      </c>
      <c r="O37" s="52">
        <v>4427</v>
      </c>
      <c r="P37" s="52">
        <f t="shared" ref="P37:P41" si="6">I37-O37</f>
        <v>-100</v>
      </c>
      <c r="Q37" s="68">
        <f t="shared" ref="Q37:Q41" si="7">P37/O37</f>
        <v>-0.0225886604924328</v>
      </c>
    </row>
    <row r="38" s="46" customFormat="1" ht="17" customHeight="1" spans="1:17">
      <c r="A38" s="159" t="s">
        <v>1745</v>
      </c>
      <c r="B38" s="52">
        <v>8077</v>
      </c>
      <c r="C38" s="67">
        <v>6137</v>
      </c>
      <c r="D38" s="67">
        <v>10730</v>
      </c>
      <c r="E38" s="67">
        <f t="shared" si="0"/>
        <v>-4593</v>
      </c>
      <c r="F38" s="68">
        <f t="shared" si="1"/>
        <v>-0.428052190121156</v>
      </c>
      <c r="G38" s="158" t="s">
        <v>1917</v>
      </c>
      <c r="H38" s="52">
        <v>0</v>
      </c>
      <c r="I38" s="67">
        <v>0</v>
      </c>
      <c r="K38" s="46" t="s">
        <v>1918</v>
      </c>
      <c r="O38" s="52">
        <v>0</v>
      </c>
      <c r="P38" s="52"/>
      <c r="Q38" s="68"/>
    </row>
    <row r="39" s="46" customFormat="1" ht="17" customHeight="1" spans="1:17">
      <c r="A39" s="159" t="s">
        <v>1747</v>
      </c>
      <c r="B39" s="52"/>
      <c r="C39" s="67">
        <v>0</v>
      </c>
      <c r="D39" s="67">
        <v>0</v>
      </c>
      <c r="E39" s="67">
        <f t="shared" si="0"/>
        <v>0</v>
      </c>
      <c r="F39" s="68" t="s">
        <v>1864</v>
      </c>
      <c r="G39" s="158" t="s">
        <v>1919</v>
      </c>
      <c r="H39" s="52">
        <v>4282</v>
      </c>
      <c r="I39" s="67">
        <v>4327</v>
      </c>
      <c r="K39" s="46" t="s">
        <v>1920</v>
      </c>
      <c r="O39" s="52">
        <v>4427</v>
      </c>
      <c r="P39" s="52">
        <f t="shared" si="6"/>
        <v>-100</v>
      </c>
      <c r="Q39" s="68">
        <f t="shared" si="7"/>
        <v>-0.0225886604924328</v>
      </c>
    </row>
    <row r="40" s="46" customFormat="1" ht="17" customHeight="1" spans="1:17">
      <c r="A40" s="159" t="s">
        <v>1749</v>
      </c>
      <c r="B40" s="52"/>
      <c r="C40" s="67">
        <v>0</v>
      </c>
      <c r="D40" s="67">
        <v>0</v>
      </c>
      <c r="E40" s="67">
        <f t="shared" si="0"/>
        <v>0</v>
      </c>
      <c r="F40" s="68" t="s">
        <v>1864</v>
      </c>
      <c r="G40" s="160" t="s">
        <v>1921</v>
      </c>
      <c r="H40" s="52"/>
      <c r="I40" s="119">
        <v>14433</v>
      </c>
      <c r="K40" s="46" t="s">
        <v>1922</v>
      </c>
      <c r="O40" s="52">
        <v>18231</v>
      </c>
      <c r="P40" s="52">
        <f t="shared" si="6"/>
        <v>-3798</v>
      </c>
      <c r="Q40" s="68">
        <f t="shared" si="7"/>
        <v>-0.208326476880039</v>
      </c>
    </row>
    <row r="41" s="46" customFormat="1" ht="17" customHeight="1" spans="1:17">
      <c r="A41" s="162" t="s">
        <v>1751</v>
      </c>
      <c r="B41" s="52"/>
      <c r="C41" s="67">
        <v>0</v>
      </c>
      <c r="D41" s="67">
        <v>0</v>
      </c>
      <c r="E41" s="67">
        <f t="shared" si="0"/>
        <v>0</v>
      </c>
      <c r="F41" s="68" t="s">
        <v>1864</v>
      </c>
      <c r="G41" s="158" t="s">
        <v>1803</v>
      </c>
      <c r="H41" s="52"/>
      <c r="I41" s="67">
        <v>14433</v>
      </c>
      <c r="K41" s="46" t="s">
        <v>1923</v>
      </c>
      <c r="O41" s="52">
        <v>18231</v>
      </c>
      <c r="P41" s="52">
        <f t="shared" si="6"/>
        <v>-3798</v>
      </c>
      <c r="Q41" s="68">
        <f t="shared" si="7"/>
        <v>-0.208326476880039</v>
      </c>
    </row>
    <row r="42" s="46" customFormat="1" ht="17" customHeight="1" spans="1:17">
      <c r="A42" s="159" t="s">
        <v>1753</v>
      </c>
      <c r="B42" s="52"/>
      <c r="C42" s="67">
        <v>0</v>
      </c>
      <c r="D42" s="67">
        <v>0</v>
      </c>
      <c r="E42" s="67">
        <f t="shared" si="0"/>
        <v>0</v>
      </c>
      <c r="F42" s="68" t="s">
        <v>1864</v>
      </c>
      <c r="G42" s="158" t="s">
        <v>1805</v>
      </c>
      <c r="H42" s="52"/>
      <c r="I42" s="67">
        <v>0</v>
      </c>
      <c r="K42" s="46" t="s">
        <v>1924</v>
      </c>
      <c r="O42" s="52">
        <v>0</v>
      </c>
      <c r="P42" s="52"/>
      <c r="Q42" s="68"/>
    </row>
    <row r="43" s="46" customFormat="1" ht="17" customHeight="1" spans="1:17">
      <c r="A43" s="159" t="s">
        <v>1755</v>
      </c>
      <c r="B43" s="52">
        <v>637</v>
      </c>
      <c r="C43" s="67">
        <v>2585</v>
      </c>
      <c r="D43" s="67">
        <v>2793</v>
      </c>
      <c r="E43" s="67">
        <f t="shared" si="0"/>
        <v>-208</v>
      </c>
      <c r="F43" s="68">
        <f t="shared" si="1"/>
        <v>-0.0744718940207662</v>
      </c>
      <c r="G43" s="158" t="s">
        <v>1807</v>
      </c>
      <c r="H43" s="52"/>
      <c r="I43" s="67">
        <v>0</v>
      </c>
      <c r="K43" s="46" t="s">
        <v>1925</v>
      </c>
      <c r="O43" s="52">
        <v>0</v>
      </c>
      <c r="P43" s="52"/>
      <c r="Q43" s="68"/>
    </row>
    <row r="44" s="46" customFormat="1" ht="17" customHeight="1" spans="1:17">
      <c r="A44" s="162" t="s">
        <v>1757</v>
      </c>
      <c r="B44" s="52">
        <v>82</v>
      </c>
      <c r="C44" s="67">
        <v>136</v>
      </c>
      <c r="D44" s="67">
        <v>86</v>
      </c>
      <c r="E44" s="67">
        <f t="shared" si="0"/>
        <v>50</v>
      </c>
      <c r="F44" s="68">
        <f t="shared" si="1"/>
        <v>0.581395348837209</v>
      </c>
      <c r="G44" s="161" t="s">
        <v>1809</v>
      </c>
      <c r="H44" s="102"/>
      <c r="I44" s="67">
        <v>0</v>
      </c>
      <c r="K44" s="46" t="s">
        <v>1926</v>
      </c>
      <c r="O44" s="52">
        <v>0</v>
      </c>
      <c r="P44" s="52"/>
      <c r="Q44" s="68"/>
    </row>
    <row r="45" s="46" customFormat="1" ht="17" customHeight="1" spans="1:17">
      <c r="A45" s="159" t="s">
        <v>1759</v>
      </c>
      <c r="B45" s="52">
        <v>0</v>
      </c>
      <c r="C45" s="67">
        <v>-65</v>
      </c>
      <c r="D45" s="67">
        <v>514</v>
      </c>
      <c r="E45" s="67">
        <f t="shared" si="0"/>
        <v>-579</v>
      </c>
      <c r="F45" s="68">
        <f t="shared" si="1"/>
        <v>-1.12645914396887</v>
      </c>
      <c r="G45" s="163"/>
      <c r="H45" s="164"/>
      <c r="I45" s="165"/>
      <c r="K45" s="46" t="s">
        <v>1927</v>
      </c>
      <c r="O45" s="66"/>
      <c r="P45" s="66"/>
      <c r="Q45" s="68"/>
    </row>
    <row r="46" s="46" customFormat="1" ht="17" customHeight="1" spans="1:17">
      <c r="A46" s="159" t="s">
        <v>1761</v>
      </c>
      <c r="B46" s="52">
        <v>0</v>
      </c>
      <c r="C46" s="67">
        <v>0</v>
      </c>
      <c r="D46" s="67">
        <v>0</v>
      </c>
      <c r="E46" s="67">
        <f t="shared" si="0"/>
        <v>0</v>
      </c>
      <c r="F46" s="68" t="s">
        <v>1864</v>
      </c>
      <c r="G46" s="163"/>
      <c r="H46" s="164"/>
      <c r="I46" s="165"/>
      <c r="K46" s="46" t="s">
        <v>1928</v>
      </c>
      <c r="O46" s="66"/>
      <c r="P46" s="66"/>
      <c r="Q46" s="147"/>
    </row>
    <row r="47" spans="8:9">
      <c r="H47" s="70"/>
      <c r="I47" s="70"/>
    </row>
    <row r="48" spans="8:9">
      <c r="H48" s="70"/>
      <c r="I48" s="70"/>
    </row>
  </sheetData>
  <mergeCells count="3">
    <mergeCell ref="A1:Q1"/>
    <mergeCell ref="A2:Q2"/>
    <mergeCell ref="A3:Q3"/>
  </mergeCells>
  <printOptions gridLines="1"/>
  <pageMargins left="0.75" right="0.75" top="1" bottom="1" header="0.5" footer="0.5"/>
  <headerFooter alignWithMargins="0" scaleWithDoc="0">
    <oddHeader>&amp;C&amp;A</oddHeader>
    <oddFooter>&amp;C页(&amp;P)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5"/>
  <sheetViews>
    <sheetView zoomScale="70" zoomScaleNormal="70" workbookViewId="0">
      <selection activeCell="J6" sqref="J6"/>
    </sheetView>
  </sheetViews>
  <sheetFormatPr defaultColWidth="10.1388888888889" defaultRowHeight="14.4"/>
  <cols>
    <col min="1" max="1" width="7.13888888888889" style="72" customWidth="1"/>
    <col min="2" max="2" width="12.287037037037" style="72" customWidth="1"/>
    <col min="3" max="3" width="17.7037037037037" style="74" customWidth="1"/>
    <col min="4" max="4" width="19.4166666666667" style="74" customWidth="1"/>
    <col min="5" max="5" width="18.5555555555556" style="74" customWidth="1"/>
    <col min="6" max="6" width="16.4166666666667" style="74" customWidth="1"/>
    <col min="7" max="7" width="18.287037037037" style="74" customWidth="1"/>
    <col min="8" max="8" width="13.5555555555556" style="148" customWidth="1"/>
    <col min="9" max="9" width="17.1388888888889" style="149" customWidth="1"/>
    <col min="10" max="16384" width="10.1388888888889" style="72"/>
  </cols>
  <sheetData>
    <row r="1" s="72" customFormat="1" ht="63" customHeight="1" spans="1:9">
      <c r="A1" s="76" t="s">
        <v>1929</v>
      </c>
      <c r="B1" s="76"/>
      <c r="C1" s="77"/>
      <c r="D1" s="77"/>
      <c r="E1" s="77"/>
      <c r="F1" s="77"/>
      <c r="G1" s="77"/>
      <c r="H1" s="77"/>
      <c r="I1" s="77"/>
    </row>
    <row r="2" s="72" customFormat="1" ht="34" customHeight="1" spans="1:10">
      <c r="A2" s="76"/>
      <c r="B2" s="76"/>
      <c r="C2" s="77"/>
      <c r="D2" s="77"/>
      <c r="E2" s="77"/>
      <c r="F2" s="77"/>
      <c r="G2" s="77"/>
      <c r="H2" s="77"/>
      <c r="I2" s="151" t="s">
        <v>1930</v>
      </c>
      <c r="J2" s="151"/>
    </row>
    <row r="3" s="72" customFormat="1" ht="18.95" customHeight="1" spans="1:9">
      <c r="A3" s="80"/>
      <c r="B3" s="80"/>
      <c r="C3" s="81"/>
      <c r="D3" s="81"/>
      <c r="E3" s="81"/>
      <c r="F3" s="81"/>
      <c r="G3" s="81"/>
      <c r="H3" s="150" t="s">
        <v>1601</v>
      </c>
      <c r="I3" s="150"/>
    </row>
    <row r="4" s="72" customFormat="1" ht="18" customHeight="1" spans="1:9">
      <c r="A4" s="82" t="s">
        <v>1931</v>
      </c>
      <c r="B4" s="83" t="s">
        <v>1932</v>
      </c>
      <c r="C4" s="84" t="s">
        <v>1933</v>
      </c>
      <c r="D4" s="84" t="s">
        <v>1934</v>
      </c>
      <c r="E4" s="84"/>
      <c r="F4" s="84"/>
      <c r="G4" s="84"/>
      <c r="H4" s="84"/>
      <c r="I4" s="84"/>
    </row>
    <row r="5" s="72" customFormat="1" ht="18" customHeight="1" spans="1:9">
      <c r="A5" s="82"/>
      <c r="B5" s="83"/>
      <c r="C5" s="84"/>
      <c r="D5" s="84" t="s">
        <v>1935</v>
      </c>
      <c r="E5" s="84" t="s">
        <v>1936</v>
      </c>
      <c r="F5" s="84"/>
      <c r="G5" s="84" t="s">
        <v>1937</v>
      </c>
      <c r="H5" s="84" t="s">
        <v>1938</v>
      </c>
      <c r="I5" s="84"/>
    </row>
    <row r="6" s="72" customFormat="1" ht="29.1" customHeight="1" spans="1:9">
      <c r="A6" s="82"/>
      <c r="B6" s="83"/>
      <c r="C6" s="84"/>
      <c r="D6" s="84"/>
      <c r="E6" s="84" t="s">
        <v>1939</v>
      </c>
      <c r="F6" s="84" t="s">
        <v>1940</v>
      </c>
      <c r="G6" s="84"/>
      <c r="H6" s="84" t="s">
        <v>1941</v>
      </c>
      <c r="I6" s="84" t="s">
        <v>1942</v>
      </c>
    </row>
    <row r="7" s="72" customFormat="1" ht="25" customHeight="1" spans="1:9">
      <c r="A7" s="91" t="s">
        <v>1864</v>
      </c>
      <c r="B7" s="92" t="s">
        <v>1943</v>
      </c>
      <c r="C7" s="93">
        <f t="shared" ref="C7:C25" si="0">D7+G7</f>
        <v>4755.96794305883</v>
      </c>
      <c r="D7" s="93">
        <f t="shared" ref="D7:F7" si="1">SUM(D8:D25)</f>
        <v>3472.69534305883</v>
      </c>
      <c r="E7" s="93">
        <f t="shared" si="1"/>
        <v>3347.69534305883</v>
      </c>
      <c r="F7" s="93">
        <f t="shared" si="1"/>
        <v>125</v>
      </c>
      <c r="G7" s="93">
        <f t="shared" ref="G7:G25" si="2">SUM(H7:I7)</f>
        <v>1283.2726</v>
      </c>
      <c r="H7" s="93">
        <f>SUM(H8:H25)</f>
        <v>159.2926</v>
      </c>
      <c r="I7" s="93">
        <f>SUM(I8:I25)</f>
        <v>1123.98</v>
      </c>
    </row>
    <row r="8" s="72" customFormat="1" ht="25" customHeight="1" spans="1:9">
      <c r="A8" s="95">
        <v>1</v>
      </c>
      <c r="B8" s="96" t="s">
        <v>1944</v>
      </c>
      <c r="C8" s="97">
        <f t="shared" si="0"/>
        <v>179.440791595888</v>
      </c>
      <c r="D8" s="97">
        <f t="shared" ref="D8:D25" si="3">SUM(E8:F8)</f>
        <v>135.874091595888</v>
      </c>
      <c r="E8" s="97">
        <v>135.874091595888</v>
      </c>
      <c r="F8" s="97">
        <v>0</v>
      </c>
      <c r="G8" s="97">
        <f t="shared" si="2"/>
        <v>43.5667</v>
      </c>
      <c r="H8" s="97">
        <v>6.6967</v>
      </c>
      <c r="I8" s="97">
        <v>36.87</v>
      </c>
    </row>
    <row r="9" s="73" customFormat="1" ht="25" customHeight="1" spans="1:9">
      <c r="A9" s="95">
        <v>2</v>
      </c>
      <c r="B9" s="96" t="s">
        <v>1945</v>
      </c>
      <c r="C9" s="97">
        <f t="shared" si="0"/>
        <v>202.46717435059</v>
      </c>
      <c r="D9" s="97">
        <f t="shared" si="3"/>
        <v>144.19887435059</v>
      </c>
      <c r="E9" s="97">
        <v>144.19887435059</v>
      </c>
      <c r="F9" s="97">
        <v>0</v>
      </c>
      <c r="G9" s="97">
        <f t="shared" si="2"/>
        <v>58.2683</v>
      </c>
      <c r="H9" s="97">
        <v>7.6883</v>
      </c>
      <c r="I9" s="97">
        <v>50.58</v>
      </c>
    </row>
    <row r="10" s="72" customFormat="1" ht="25" customHeight="1" spans="1:9">
      <c r="A10" s="95">
        <v>3</v>
      </c>
      <c r="B10" s="96" t="s">
        <v>1946</v>
      </c>
      <c r="C10" s="97">
        <f t="shared" si="0"/>
        <v>455.161810383002</v>
      </c>
      <c r="D10" s="97">
        <f t="shared" si="3"/>
        <v>336.348410383002</v>
      </c>
      <c r="E10" s="97">
        <v>306.348410383002</v>
      </c>
      <c r="F10" s="97">
        <v>30</v>
      </c>
      <c r="G10" s="97">
        <f t="shared" si="2"/>
        <v>118.8134</v>
      </c>
      <c r="H10" s="97">
        <v>16.1834</v>
      </c>
      <c r="I10" s="97">
        <v>102.63</v>
      </c>
    </row>
    <row r="11" s="73" customFormat="1" ht="25" customHeight="1" spans="1:9">
      <c r="A11" s="95">
        <v>4</v>
      </c>
      <c r="B11" s="96" t="s">
        <v>1947</v>
      </c>
      <c r="C11" s="97">
        <f t="shared" si="0"/>
        <v>210.695148415644</v>
      </c>
      <c r="D11" s="97">
        <f t="shared" si="3"/>
        <v>159.018048415644</v>
      </c>
      <c r="E11" s="97">
        <v>139.018048415644</v>
      </c>
      <c r="F11" s="97">
        <v>20</v>
      </c>
      <c r="G11" s="97">
        <f t="shared" si="2"/>
        <v>51.6771</v>
      </c>
      <c r="H11" s="97">
        <v>5.3571</v>
      </c>
      <c r="I11" s="97">
        <v>46.32</v>
      </c>
    </row>
    <row r="12" s="72" customFormat="1" ht="25" customHeight="1" spans="1:9">
      <c r="A12" s="95">
        <v>5</v>
      </c>
      <c r="B12" s="96" t="s">
        <v>1948</v>
      </c>
      <c r="C12" s="97">
        <f t="shared" si="0"/>
        <v>329.179576947396</v>
      </c>
      <c r="D12" s="97">
        <f t="shared" si="3"/>
        <v>240.021876947396</v>
      </c>
      <c r="E12" s="97">
        <v>225.021876947396</v>
      </c>
      <c r="F12" s="97">
        <v>15</v>
      </c>
      <c r="G12" s="97">
        <f t="shared" si="2"/>
        <v>89.1577</v>
      </c>
      <c r="H12" s="97">
        <v>12.8077</v>
      </c>
      <c r="I12" s="97">
        <v>76.35</v>
      </c>
    </row>
    <row r="13" s="72" customFormat="1" ht="25" customHeight="1" spans="1:9">
      <c r="A13" s="95">
        <v>6</v>
      </c>
      <c r="B13" s="96" t="s">
        <v>1949</v>
      </c>
      <c r="C13" s="97">
        <f t="shared" si="0"/>
        <v>322.963540577591</v>
      </c>
      <c r="D13" s="97">
        <f t="shared" si="3"/>
        <v>237.197440577591</v>
      </c>
      <c r="E13" s="97">
        <v>222.197440577591</v>
      </c>
      <c r="F13" s="97">
        <v>15</v>
      </c>
      <c r="G13" s="97">
        <f t="shared" si="2"/>
        <v>85.7661</v>
      </c>
      <c r="H13" s="97">
        <v>12.3561</v>
      </c>
      <c r="I13" s="97">
        <v>73.41</v>
      </c>
    </row>
    <row r="14" s="73" customFormat="1" ht="25" customHeight="1" spans="1:9">
      <c r="A14" s="95">
        <v>7</v>
      </c>
      <c r="B14" s="96" t="s">
        <v>1950</v>
      </c>
      <c r="C14" s="97">
        <f t="shared" si="0"/>
        <v>197.725432051725</v>
      </c>
      <c r="D14" s="97">
        <f t="shared" si="3"/>
        <v>143.562332051725</v>
      </c>
      <c r="E14" s="97">
        <v>143.562332051725</v>
      </c>
      <c r="F14" s="97">
        <v>0</v>
      </c>
      <c r="G14" s="97">
        <f t="shared" si="2"/>
        <v>54.1631</v>
      </c>
      <c r="H14" s="97">
        <v>6.3131</v>
      </c>
      <c r="I14" s="97">
        <v>47.85</v>
      </c>
    </row>
    <row r="15" s="73" customFormat="1" ht="25" customHeight="1" spans="1:9">
      <c r="A15" s="95">
        <v>8</v>
      </c>
      <c r="B15" s="96" t="s">
        <v>1951</v>
      </c>
      <c r="C15" s="97">
        <f t="shared" si="0"/>
        <v>216.5827</v>
      </c>
      <c r="D15" s="97">
        <f t="shared" si="3"/>
        <v>150.5</v>
      </c>
      <c r="E15" s="97">
        <v>150.5</v>
      </c>
      <c r="F15" s="97">
        <v>0</v>
      </c>
      <c r="G15" s="97">
        <f t="shared" si="2"/>
        <v>66.0827</v>
      </c>
      <c r="H15" s="97">
        <v>8.0627</v>
      </c>
      <c r="I15" s="97">
        <v>58.02</v>
      </c>
    </row>
    <row r="16" s="72" customFormat="1" ht="25" customHeight="1" spans="1:9">
      <c r="A16" s="95">
        <v>9</v>
      </c>
      <c r="B16" s="96" t="s">
        <v>1952</v>
      </c>
      <c r="C16" s="97">
        <f t="shared" si="0"/>
        <v>258.738254516692</v>
      </c>
      <c r="D16" s="97">
        <f t="shared" si="3"/>
        <v>179.653554516692</v>
      </c>
      <c r="E16" s="97">
        <v>179.653554516692</v>
      </c>
      <c r="F16" s="97">
        <v>0</v>
      </c>
      <c r="G16" s="97">
        <f t="shared" si="2"/>
        <v>79.0847</v>
      </c>
      <c r="H16" s="97">
        <v>8.8547</v>
      </c>
      <c r="I16" s="97">
        <v>70.23</v>
      </c>
    </row>
    <row r="17" s="72" customFormat="1" ht="25" customHeight="1" spans="1:9">
      <c r="A17" s="95">
        <v>10</v>
      </c>
      <c r="B17" s="96" t="s">
        <v>1953</v>
      </c>
      <c r="C17" s="97">
        <f t="shared" si="0"/>
        <v>179.5679</v>
      </c>
      <c r="D17" s="97">
        <f t="shared" si="3"/>
        <v>136.5</v>
      </c>
      <c r="E17" s="97">
        <v>136.5</v>
      </c>
      <c r="F17" s="97">
        <v>0</v>
      </c>
      <c r="G17" s="97">
        <f t="shared" si="2"/>
        <v>43.0679</v>
      </c>
      <c r="H17" s="97">
        <v>4.9379</v>
      </c>
      <c r="I17" s="97">
        <v>38.13</v>
      </c>
    </row>
    <row r="18" s="72" customFormat="1" ht="25" customHeight="1" spans="1:9">
      <c r="A18" s="95">
        <v>11</v>
      </c>
      <c r="B18" s="96" t="s">
        <v>1954</v>
      </c>
      <c r="C18" s="97">
        <f t="shared" si="0"/>
        <v>209.9755</v>
      </c>
      <c r="D18" s="97">
        <f t="shared" si="3"/>
        <v>143.5</v>
      </c>
      <c r="E18" s="97">
        <v>143.5</v>
      </c>
      <c r="F18" s="97">
        <v>0</v>
      </c>
      <c r="G18" s="97">
        <f t="shared" si="2"/>
        <v>66.4755</v>
      </c>
      <c r="H18" s="97">
        <v>5.3055</v>
      </c>
      <c r="I18" s="97">
        <v>61.17</v>
      </c>
    </row>
    <row r="19" s="72" customFormat="1" ht="25" customHeight="1" spans="1:9">
      <c r="A19" s="95">
        <v>12</v>
      </c>
      <c r="B19" s="98" t="s">
        <v>1955</v>
      </c>
      <c r="C19" s="99">
        <f t="shared" si="0"/>
        <v>315.209692124863</v>
      </c>
      <c r="D19" s="97">
        <f t="shared" si="3"/>
        <v>229.180792124863</v>
      </c>
      <c r="E19" s="97">
        <v>214.180792124863</v>
      </c>
      <c r="F19" s="99">
        <v>15</v>
      </c>
      <c r="G19" s="99">
        <f t="shared" si="2"/>
        <v>86.0289</v>
      </c>
      <c r="H19" s="99">
        <v>10.8789</v>
      </c>
      <c r="I19" s="99">
        <v>75.15</v>
      </c>
    </row>
    <row r="20" s="72" customFormat="1" ht="25" customHeight="1" spans="1:9">
      <c r="A20" s="100">
        <v>13</v>
      </c>
      <c r="B20" s="96" t="s">
        <v>1956</v>
      </c>
      <c r="C20" s="97">
        <f t="shared" si="0"/>
        <v>166.1283</v>
      </c>
      <c r="D20" s="97">
        <f t="shared" si="3"/>
        <v>126</v>
      </c>
      <c r="E20" s="97">
        <v>126</v>
      </c>
      <c r="F20" s="97">
        <v>0</v>
      </c>
      <c r="G20" s="97">
        <f t="shared" si="2"/>
        <v>40.1283</v>
      </c>
      <c r="H20" s="97">
        <v>4.7283</v>
      </c>
      <c r="I20" s="97">
        <v>35.4</v>
      </c>
    </row>
    <row r="21" s="72" customFormat="1" ht="25" customHeight="1" spans="1:9">
      <c r="A21" s="100">
        <v>14</v>
      </c>
      <c r="B21" s="96" t="s">
        <v>1957</v>
      </c>
      <c r="C21" s="97">
        <f t="shared" si="0"/>
        <v>192.8751</v>
      </c>
      <c r="D21" s="97">
        <f t="shared" si="3"/>
        <v>143.5</v>
      </c>
      <c r="E21" s="97">
        <v>143.5</v>
      </c>
      <c r="F21" s="97">
        <v>0</v>
      </c>
      <c r="G21" s="97">
        <f t="shared" si="2"/>
        <v>49.3751</v>
      </c>
      <c r="H21" s="97">
        <v>5.0951</v>
      </c>
      <c r="I21" s="97">
        <v>44.28</v>
      </c>
    </row>
    <row r="22" s="72" customFormat="1" ht="25" customHeight="1" spans="1:9">
      <c r="A22" s="100">
        <v>15</v>
      </c>
      <c r="B22" s="96" t="s">
        <v>1958</v>
      </c>
      <c r="C22" s="97">
        <f t="shared" si="0"/>
        <v>180.2859</v>
      </c>
      <c r="D22" s="97">
        <f t="shared" si="3"/>
        <v>136.5</v>
      </c>
      <c r="E22" s="97">
        <v>136.5</v>
      </c>
      <c r="F22" s="97">
        <v>0</v>
      </c>
      <c r="G22" s="97">
        <f t="shared" si="2"/>
        <v>43.7859</v>
      </c>
      <c r="H22" s="97">
        <v>5.7459</v>
      </c>
      <c r="I22" s="97">
        <v>38.04</v>
      </c>
    </row>
    <row r="23" s="72" customFormat="1" ht="25" customHeight="1" spans="1:9">
      <c r="A23" s="100">
        <v>16</v>
      </c>
      <c r="B23" s="96" t="s">
        <v>1959</v>
      </c>
      <c r="C23" s="97">
        <f t="shared" si="0"/>
        <v>233.992617086902</v>
      </c>
      <c r="D23" s="97">
        <f t="shared" si="3"/>
        <v>169.299517086902</v>
      </c>
      <c r="E23" s="97">
        <v>169.299517086902</v>
      </c>
      <c r="F23" s="97">
        <v>0</v>
      </c>
      <c r="G23" s="97">
        <f t="shared" si="2"/>
        <v>64.6931</v>
      </c>
      <c r="H23" s="97">
        <v>8.1131</v>
      </c>
      <c r="I23" s="97">
        <v>56.58</v>
      </c>
    </row>
    <row r="24" s="72" customFormat="1" ht="25" customHeight="1" spans="1:9">
      <c r="A24" s="100">
        <v>17</v>
      </c>
      <c r="B24" s="96" t="s">
        <v>1960</v>
      </c>
      <c r="C24" s="97">
        <f t="shared" si="0"/>
        <v>233.8379</v>
      </c>
      <c r="D24" s="97">
        <f t="shared" si="3"/>
        <v>154</v>
      </c>
      <c r="E24" s="97">
        <v>154</v>
      </c>
      <c r="F24" s="97">
        <v>0</v>
      </c>
      <c r="G24" s="97">
        <f t="shared" si="2"/>
        <v>79.8379</v>
      </c>
      <c r="H24" s="97">
        <v>6.6379</v>
      </c>
      <c r="I24" s="97">
        <v>73.2</v>
      </c>
    </row>
    <row r="25" s="72" customFormat="1" ht="25" customHeight="1" spans="1:9">
      <c r="A25" s="100">
        <v>18</v>
      </c>
      <c r="B25" s="96" t="s">
        <v>1961</v>
      </c>
      <c r="C25" s="97">
        <f t="shared" si="0"/>
        <v>671.140605008533</v>
      </c>
      <c r="D25" s="97">
        <f t="shared" si="3"/>
        <v>507.840405008533</v>
      </c>
      <c r="E25" s="97">
        <v>477.840405008533</v>
      </c>
      <c r="F25" s="97">
        <v>30</v>
      </c>
      <c r="G25" s="97">
        <f t="shared" si="2"/>
        <v>163.3002</v>
      </c>
      <c r="H25" s="97">
        <v>23.5302</v>
      </c>
      <c r="I25" s="97">
        <v>139.77</v>
      </c>
    </row>
  </sheetData>
  <mergeCells count="9">
    <mergeCell ref="A1:I1"/>
    <mergeCell ref="I2:J2"/>
    <mergeCell ref="H3:I3"/>
    <mergeCell ref="D4:I4"/>
    <mergeCell ref="A4:A6"/>
    <mergeCell ref="B4:B6"/>
    <mergeCell ref="C4:C6"/>
    <mergeCell ref="D5:D6"/>
    <mergeCell ref="G5:G6"/>
  </mergeCells>
  <pageMargins left="0.75" right="0.75" top="1" bottom="1" header="0.51" footer="0.51"/>
  <pageSetup paperSize="9" scale="88"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47"/>
  <sheetViews>
    <sheetView zoomScale="90" zoomScaleNormal="90" zoomScaleSheetLayoutView="60" workbookViewId="0">
      <selection activeCell="H45" sqref="H45:N46"/>
    </sheetView>
  </sheetViews>
  <sheetFormatPr defaultColWidth="9.13888888888889" defaultRowHeight="15.6"/>
  <cols>
    <col min="1" max="1" width="38.287037037037" style="46" customWidth="1"/>
    <col min="2" max="2" width="9.7037037037037" style="70" customWidth="1"/>
    <col min="3" max="3" width="11" style="70" customWidth="1"/>
    <col min="4" max="4" width="10" style="70" customWidth="1"/>
    <col min="5" max="5" width="10" style="101" customWidth="1"/>
    <col min="6" max="6" width="9" style="70" hidden="1" customWidth="1"/>
    <col min="7" max="7" width="12.1388888888889" style="101" customWidth="1"/>
    <col min="8" max="8" width="50.8518518518519" style="46" customWidth="1"/>
    <col min="9" max="10" width="10.5555555555556" style="46" customWidth="1"/>
    <col min="11" max="11" width="7.55555555555556" style="46" customWidth="1"/>
    <col min="12" max="12" width="10" style="46" customWidth="1"/>
    <col min="13" max="13" width="9.13888888888889" style="46" hidden="1" customWidth="1"/>
    <col min="14" max="14" width="10.8518518518519" style="69" customWidth="1"/>
    <col min="15" max="16384" width="9.13888888888889" style="46" customWidth="1"/>
  </cols>
  <sheetData>
    <row r="1" ht="46.5" customHeight="1" spans="1:14">
      <c r="A1" s="47" t="s">
        <v>1962</v>
      </c>
      <c r="B1" s="47"/>
      <c r="C1" s="47"/>
      <c r="D1" s="47"/>
      <c r="E1" s="47"/>
      <c r="F1" s="47"/>
      <c r="G1" s="47"/>
      <c r="H1" s="47"/>
      <c r="I1" s="47"/>
      <c r="J1" s="47"/>
      <c r="K1" s="47"/>
      <c r="L1" s="47"/>
      <c r="M1" s="47"/>
      <c r="N1" s="135"/>
    </row>
    <row r="2" ht="16.95" customHeight="1" spans="1:14">
      <c r="A2" s="48" t="s">
        <v>1963</v>
      </c>
      <c r="B2" s="59"/>
      <c r="C2" s="59"/>
      <c r="D2" s="59"/>
      <c r="E2" s="59"/>
      <c r="F2" s="59"/>
      <c r="G2" s="59"/>
      <c r="H2" s="48"/>
      <c r="I2" s="48"/>
      <c r="J2" s="48"/>
      <c r="K2" s="48"/>
      <c r="L2" s="48"/>
      <c r="M2" s="48"/>
      <c r="N2" s="145"/>
    </row>
    <row r="3" ht="16.95" customHeight="1" spans="1:14">
      <c r="A3" s="48" t="s">
        <v>27</v>
      </c>
      <c r="B3" s="59"/>
      <c r="C3" s="59"/>
      <c r="D3" s="59"/>
      <c r="E3" s="59"/>
      <c r="F3" s="59"/>
      <c r="G3" s="59"/>
      <c r="H3" s="48"/>
      <c r="I3" s="48"/>
      <c r="J3" s="48"/>
      <c r="K3" s="48"/>
      <c r="L3" s="48"/>
      <c r="M3" s="48"/>
      <c r="N3" s="145"/>
    </row>
    <row r="4" ht="16.95" customHeight="1" spans="1:14">
      <c r="A4" s="133" t="s">
        <v>28</v>
      </c>
      <c r="B4" s="52" t="s">
        <v>29</v>
      </c>
      <c r="C4" s="52" t="s">
        <v>30</v>
      </c>
      <c r="D4" s="52" t="s">
        <v>31</v>
      </c>
      <c r="E4" s="68" t="s">
        <v>32</v>
      </c>
      <c r="F4" s="68" t="s">
        <v>33</v>
      </c>
      <c r="G4" s="68" t="s">
        <v>34</v>
      </c>
      <c r="H4" s="138" t="s">
        <v>28</v>
      </c>
      <c r="I4" s="52" t="s">
        <v>29</v>
      </c>
      <c r="J4" s="52" t="s">
        <v>30</v>
      </c>
      <c r="K4" s="52" t="s">
        <v>31</v>
      </c>
      <c r="L4" s="68" t="s">
        <v>32</v>
      </c>
      <c r="M4" s="68" t="s">
        <v>33</v>
      </c>
      <c r="N4" s="68" t="s">
        <v>34</v>
      </c>
    </row>
    <row r="5" ht="16.95" customHeight="1" spans="1:14">
      <c r="A5" s="139" t="s">
        <v>1964</v>
      </c>
      <c r="B5" s="52">
        <v>49995</v>
      </c>
      <c r="C5" s="52">
        <v>49995</v>
      </c>
      <c r="D5" s="119">
        <v>70068</v>
      </c>
      <c r="E5" s="134">
        <f>D5/B5</f>
        <v>1.401500150015</v>
      </c>
      <c r="F5" s="52">
        <v>30329</v>
      </c>
      <c r="G5" s="134">
        <f>(D5-F5)/F5</f>
        <v>1.31026410366316</v>
      </c>
      <c r="H5" s="140" t="s">
        <v>1965</v>
      </c>
      <c r="I5" s="67">
        <v>0</v>
      </c>
      <c r="J5" s="67">
        <v>0</v>
      </c>
      <c r="K5" s="67">
        <v>0</v>
      </c>
      <c r="L5" s="134">
        <v>0</v>
      </c>
      <c r="M5" s="134">
        <v>0</v>
      </c>
      <c r="N5" s="134">
        <v>0</v>
      </c>
    </row>
    <row r="6" ht="16.95" customHeight="1" spans="1:14">
      <c r="A6" s="141" t="s">
        <v>1966</v>
      </c>
      <c r="B6" s="67">
        <v>0</v>
      </c>
      <c r="C6" s="67">
        <v>0</v>
      </c>
      <c r="D6" s="67">
        <v>0</v>
      </c>
      <c r="E6" s="134">
        <v>0</v>
      </c>
      <c r="F6" s="67">
        <v>0</v>
      </c>
      <c r="G6" s="134">
        <v>0</v>
      </c>
      <c r="H6" s="123" t="s">
        <v>1967</v>
      </c>
      <c r="I6" s="67">
        <v>0</v>
      </c>
      <c r="J6" s="67">
        <v>0</v>
      </c>
      <c r="K6" s="67">
        <v>0</v>
      </c>
      <c r="L6" s="134">
        <v>0</v>
      </c>
      <c r="M6" s="134">
        <v>0</v>
      </c>
      <c r="N6" s="134">
        <v>0</v>
      </c>
    </row>
    <row r="7" ht="16.95" customHeight="1" spans="1:14">
      <c r="A7" s="128" t="s">
        <v>1968</v>
      </c>
      <c r="B7" s="67">
        <v>0</v>
      </c>
      <c r="C7" s="67">
        <v>0</v>
      </c>
      <c r="D7" s="67">
        <v>0</v>
      </c>
      <c r="E7" s="134">
        <v>0</v>
      </c>
      <c r="F7" s="67">
        <v>0</v>
      </c>
      <c r="G7" s="134">
        <v>0</v>
      </c>
      <c r="H7" s="142" t="s">
        <v>1969</v>
      </c>
      <c r="I7" s="67">
        <v>0</v>
      </c>
      <c r="J7" s="67">
        <v>0</v>
      </c>
      <c r="K7" s="67">
        <v>0</v>
      </c>
      <c r="L7" s="134">
        <v>0</v>
      </c>
      <c r="M7" s="134">
        <v>0</v>
      </c>
      <c r="N7" s="134">
        <v>0</v>
      </c>
    </row>
    <row r="8" ht="16.95" customHeight="1" spans="1:14">
      <c r="A8" s="128" t="s">
        <v>1970</v>
      </c>
      <c r="B8" s="67">
        <v>0</v>
      </c>
      <c r="C8" s="67">
        <v>0</v>
      </c>
      <c r="D8" s="67">
        <v>0</v>
      </c>
      <c r="E8" s="134">
        <v>0</v>
      </c>
      <c r="F8" s="67">
        <v>0</v>
      </c>
      <c r="G8" s="134">
        <v>0</v>
      </c>
      <c r="H8" s="142" t="s">
        <v>1971</v>
      </c>
      <c r="I8" s="67">
        <v>0</v>
      </c>
      <c r="J8" s="67">
        <v>0</v>
      </c>
      <c r="K8" s="67">
        <v>0</v>
      </c>
      <c r="L8" s="134">
        <v>0</v>
      </c>
      <c r="M8" s="134">
        <v>0</v>
      </c>
      <c r="N8" s="134">
        <v>0</v>
      </c>
    </row>
    <row r="9" ht="16.95" customHeight="1" spans="1:14">
      <c r="A9" s="128" t="s">
        <v>1972</v>
      </c>
      <c r="B9" s="67">
        <v>0</v>
      </c>
      <c r="C9" s="67">
        <v>0</v>
      </c>
      <c r="D9" s="67">
        <v>0</v>
      </c>
      <c r="E9" s="134">
        <v>0</v>
      </c>
      <c r="F9" s="67">
        <v>0</v>
      </c>
      <c r="G9" s="134">
        <v>0</v>
      </c>
      <c r="H9" s="142" t="s">
        <v>1973</v>
      </c>
      <c r="I9" s="67">
        <v>0</v>
      </c>
      <c r="J9" s="67">
        <v>0</v>
      </c>
      <c r="K9" s="67">
        <v>0</v>
      </c>
      <c r="L9" s="134">
        <v>0</v>
      </c>
      <c r="M9" s="134">
        <v>0</v>
      </c>
      <c r="N9" s="134">
        <v>0</v>
      </c>
    </row>
    <row r="10" ht="16.95" customHeight="1" spans="1:14">
      <c r="A10" s="128" t="s">
        <v>1974</v>
      </c>
      <c r="B10" s="67">
        <v>0</v>
      </c>
      <c r="C10" s="67">
        <v>0</v>
      </c>
      <c r="D10" s="67">
        <v>0</v>
      </c>
      <c r="E10" s="134">
        <v>0</v>
      </c>
      <c r="F10" s="67">
        <v>0</v>
      </c>
      <c r="G10" s="134">
        <v>0</v>
      </c>
      <c r="H10" s="142" t="s">
        <v>1975</v>
      </c>
      <c r="I10" s="67">
        <v>0</v>
      </c>
      <c r="J10" s="67">
        <v>0</v>
      </c>
      <c r="K10" s="67">
        <v>0</v>
      </c>
      <c r="L10" s="134">
        <v>0</v>
      </c>
      <c r="M10" s="134">
        <v>0</v>
      </c>
      <c r="N10" s="134">
        <v>0</v>
      </c>
    </row>
    <row r="11" ht="16.95" customHeight="1" spans="1:14">
      <c r="A11" s="128" t="s">
        <v>1976</v>
      </c>
      <c r="B11" s="67">
        <v>0</v>
      </c>
      <c r="C11" s="67">
        <v>0</v>
      </c>
      <c r="D11" s="67">
        <v>0</v>
      </c>
      <c r="E11" s="134">
        <v>0</v>
      </c>
      <c r="F11" s="67">
        <v>0</v>
      </c>
      <c r="G11" s="134">
        <v>0</v>
      </c>
      <c r="H11" s="142" t="s">
        <v>1977</v>
      </c>
      <c r="I11" s="67">
        <v>0</v>
      </c>
      <c r="J11" s="67">
        <v>0</v>
      </c>
      <c r="K11" s="67">
        <v>0</v>
      </c>
      <c r="L11" s="134">
        <v>0</v>
      </c>
      <c r="M11" s="134">
        <v>0</v>
      </c>
      <c r="N11" s="134">
        <v>0</v>
      </c>
    </row>
    <row r="12" ht="16.95" customHeight="1" spans="1:14">
      <c r="A12" s="128" t="s">
        <v>1978</v>
      </c>
      <c r="B12" s="67">
        <v>0</v>
      </c>
      <c r="C12" s="67">
        <v>0</v>
      </c>
      <c r="D12" s="67">
        <v>12</v>
      </c>
      <c r="E12" s="134">
        <v>0</v>
      </c>
      <c r="F12" s="67">
        <v>0</v>
      </c>
      <c r="G12" s="134">
        <v>0</v>
      </c>
      <c r="H12" s="142" t="s">
        <v>1979</v>
      </c>
      <c r="I12" s="67">
        <v>0</v>
      </c>
      <c r="J12" s="67">
        <v>0</v>
      </c>
      <c r="K12" s="67">
        <v>0</v>
      </c>
      <c r="L12" s="134">
        <v>0</v>
      </c>
      <c r="M12" s="134">
        <v>0</v>
      </c>
      <c r="N12" s="134">
        <v>0</v>
      </c>
    </row>
    <row r="13" ht="16.95" customHeight="1" spans="1:14">
      <c r="A13" s="128" t="s">
        <v>1980</v>
      </c>
      <c r="B13" s="67">
        <v>0</v>
      </c>
      <c r="C13" s="67">
        <v>0</v>
      </c>
      <c r="D13" s="67">
        <v>0</v>
      </c>
      <c r="E13" s="134">
        <v>0</v>
      </c>
      <c r="F13" s="67">
        <v>0</v>
      </c>
      <c r="G13" s="134">
        <v>0</v>
      </c>
      <c r="H13" s="142" t="s">
        <v>1981</v>
      </c>
      <c r="I13" s="67">
        <v>0</v>
      </c>
      <c r="J13" s="67">
        <v>0</v>
      </c>
      <c r="K13" s="67">
        <v>11</v>
      </c>
      <c r="L13" s="134">
        <v>0</v>
      </c>
      <c r="M13" s="134">
        <v>0</v>
      </c>
      <c r="N13" s="134">
        <v>0</v>
      </c>
    </row>
    <row r="14" ht="16.95" customHeight="1" spans="1:14">
      <c r="A14" s="128" t="s">
        <v>1982</v>
      </c>
      <c r="B14" s="143">
        <v>49000</v>
      </c>
      <c r="C14" s="143">
        <v>49000</v>
      </c>
      <c r="D14" s="67">
        <v>68907</v>
      </c>
      <c r="E14" s="134">
        <f>D14/C14</f>
        <v>1.40626530612245</v>
      </c>
      <c r="F14" s="52">
        <v>29386</v>
      </c>
      <c r="G14" s="134">
        <f t="shared" ref="G14:G16" si="0">(D14-F14)/F14</f>
        <v>1.34489212550194</v>
      </c>
      <c r="H14" s="142" t="s">
        <v>1983</v>
      </c>
      <c r="I14" s="67">
        <v>0</v>
      </c>
      <c r="J14" s="67">
        <v>0</v>
      </c>
      <c r="K14" s="67">
        <v>11</v>
      </c>
      <c r="L14" s="134">
        <v>0</v>
      </c>
      <c r="M14" s="134">
        <v>0</v>
      </c>
      <c r="N14" s="134">
        <v>0</v>
      </c>
    </row>
    <row r="15" ht="16.95" customHeight="1" spans="1:14">
      <c r="A15" s="128" t="s">
        <v>1984</v>
      </c>
      <c r="B15" s="67">
        <v>0</v>
      </c>
      <c r="C15" s="67">
        <v>0</v>
      </c>
      <c r="D15" s="67">
        <v>42254</v>
      </c>
      <c r="E15" s="134">
        <v>0</v>
      </c>
      <c r="F15" s="52">
        <v>29040</v>
      </c>
      <c r="G15" s="134">
        <f t="shared" si="0"/>
        <v>0.455027548209366</v>
      </c>
      <c r="H15" s="142" t="s">
        <v>1985</v>
      </c>
      <c r="I15" s="67">
        <v>0</v>
      </c>
      <c r="J15" s="67">
        <v>0</v>
      </c>
      <c r="K15" s="67">
        <v>0</v>
      </c>
      <c r="L15" s="134">
        <v>0</v>
      </c>
      <c r="M15" s="134">
        <v>0</v>
      </c>
      <c r="N15" s="134">
        <v>0</v>
      </c>
    </row>
    <row r="16" ht="16.95" customHeight="1" spans="1:14">
      <c r="A16" s="128" t="s">
        <v>1986</v>
      </c>
      <c r="B16" s="67">
        <v>0</v>
      </c>
      <c r="C16" s="67">
        <v>0</v>
      </c>
      <c r="D16" s="67">
        <v>17821</v>
      </c>
      <c r="E16" s="134">
        <v>0</v>
      </c>
      <c r="F16" s="52">
        <v>346</v>
      </c>
      <c r="G16" s="134">
        <f t="shared" si="0"/>
        <v>50.5057803468208</v>
      </c>
      <c r="H16" s="144" t="s">
        <v>83</v>
      </c>
      <c r="I16" s="105">
        <v>49995</v>
      </c>
      <c r="J16" s="105">
        <v>49995</v>
      </c>
      <c r="K16" s="55">
        <v>70079</v>
      </c>
      <c r="L16" s="146">
        <f>K16/I16</f>
        <v>1.4017201720172</v>
      </c>
      <c r="M16" s="66">
        <v>30329</v>
      </c>
      <c r="N16" s="146">
        <f>(K16-M16)/M16</f>
        <v>1.31062679283854</v>
      </c>
    </row>
    <row r="17" ht="16.95" customHeight="1" spans="1:14">
      <c r="A17" s="128" t="s">
        <v>1987</v>
      </c>
      <c r="B17" s="67">
        <v>0</v>
      </c>
      <c r="C17" s="67">
        <v>0</v>
      </c>
      <c r="D17" s="67">
        <v>0</v>
      </c>
      <c r="E17" s="134">
        <v>0</v>
      </c>
      <c r="F17" s="67">
        <v>0</v>
      </c>
      <c r="G17" s="134">
        <v>0</v>
      </c>
      <c r="H17" s="54" t="s">
        <v>1677</v>
      </c>
      <c r="I17" s="105"/>
      <c r="J17" s="105"/>
      <c r="K17" s="67">
        <v>2587</v>
      </c>
      <c r="L17" s="66"/>
      <c r="M17" s="66"/>
      <c r="N17" s="147"/>
    </row>
    <row r="18" ht="16.95" customHeight="1" spans="1:14">
      <c r="A18" s="128" t="s">
        <v>1988</v>
      </c>
      <c r="B18" s="67">
        <v>0</v>
      </c>
      <c r="C18" s="67">
        <v>0</v>
      </c>
      <c r="D18" s="67">
        <v>0</v>
      </c>
      <c r="E18" s="134">
        <v>0</v>
      </c>
      <c r="F18" s="67">
        <v>0</v>
      </c>
      <c r="G18" s="134">
        <v>0</v>
      </c>
      <c r="H18" s="54" t="s">
        <v>1989</v>
      </c>
      <c r="I18" s="105"/>
      <c r="J18" s="105"/>
      <c r="K18" s="67">
        <v>2587</v>
      </c>
      <c r="L18" s="66"/>
      <c r="M18" s="66"/>
      <c r="N18" s="147"/>
    </row>
    <row r="19" ht="16.95" customHeight="1" spans="1:14">
      <c r="A19" s="128" t="s">
        <v>1990</v>
      </c>
      <c r="B19" s="67">
        <v>0</v>
      </c>
      <c r="C19" s="67">
        <v>0</v>
      </c>
      <c r="D19" s="67">
        <v>8832</v>
      </c>
      <c r="E19" s="134">
        <v>0</v>
      </c>
      <c r="F19" s="67">
        <v>0</v>
      </c>
      <c r="G19" s="134">
        <v>0</v>
      </c>
      <c r="H19" s="54" t="s">
        <v>1772</v>
      </c>
      <c r="I19" s="105"/>
      <c r="J19" s="105"/>
      <c r="K19" s="67">
        <v>0</v>
      </c>
      <c r="L19" s="66"/>
      <c r="M19" s="66"/>
      <c r="N19" s="147"/>
    </row>
    <row r="20" ht="16.95" customHeight="1" spans="1:14">
      <c r="A20" s="128" t="s">
        <v>1991</v>
      </c>
      <c r="B20" s="67">
        <v>0</v>
      </c>
      <c r="C20" s="67">
        <v>0</v>
      </c>
      <c r="D20" s="67">
        <v>0</v>
      </c>
      <c r="E20" s="134">
        <v>0</v>
      </c>
      <c r="F20" s="67">
        <v>0</v>
      </c>
      <c r="G20" s="134">
        <v>0</v>
      </c>
      <c r="H20" s="54" t="s">
        <v>1773</v>
      </c>
      <c r="I20" s="105"/>
      <c r="J20" s="105"/>
      <c r="K20" s="67">
        <v>-13</v>
      </c>
      <c r="L20" s="66"/>
      <c r="M20" s="66"/>
      <c r="N20" s="147"/>
    </row>
    <row r="21" ht="16.95" customHeight="1" spans="1:14">
      <c r="A21" s="128" t="s">
        <v>1992</v>
      </c>
      <c r="B21" s="67">
        <v>0</v>
      </c>
      <c r="C21" s="67">
        <v>0</v>
      </c>
      <c r="D21" s="67">
        <v>0</v>
      </c>
      <c r="E21" s="134">
        <v>0</v>
      </c>
      <c r="F21" s="67">
        <v>0</v>
      </c>
      <c r="G21" s="134">
        <v>0</v>
      </c>
      <c r="H21" s="54" t="s">
        <v>1774</v>
      </c>
      <c r="I21" s="105"/>
      <c r="J21" s="105"/>
      <c r="K21" s="67">
        <v>2007</v>
      </c>
      <c r="L21" s="66"/>
      <c r="M21" s="66"/>
      <c r="N21" s="147"/>
    </row>
    <row r="22" ht="16.95" customHeight="1" spans="1:14">
      <c r="A22" s="128" t="s">
        <v>1993</v>
      </c>
      <c r="B22" s="67">
        <v>0</v>
      </c>
      <c r="C22" s="67">
        <v>0</v>
      </c>
      <c r="D22" s="67">
        <v>0</v>
      </c>
      <c r="E22" s="134">
        <v>0</v>
      </c>
      <c r="F22" s="67">
        <v>0</v>
      </c>
      <c r="G22" s="134">
        <v>0</v>
      </c>
      <c r="H22" s="54" t="s">
        <v>1776</v>
      </c>
      <c r="I22" s="105"/>
      <c r="J22" s="105"/>
      <c r="K22" s="67">
        <v>0</v>
      </c>
      <c r="L22" s="66"/>
      <c r="M22" s="66"/>
      <c r="N22" s="147"/>
    </row>
    <row r="23" ht="16.95" customHeight="1" spans="1:14">
      <c r="A23" s="128" t="s">
        <v>1994</v>
      </c>
      <c r="B23" s="67">
        <v>0</v>
      </c>
      <c r="C23" s="67">
        <v>0</v>
      </c>
      <c r="D23" s="67">
        <v>0</v>
      </c>
      <c r="E23" s="134">
        <v>0</v>
      </c>
      <c r="F23" s="67">
        <v>0</v>
      </c>
      <c r="G23" s="134">
        <v>0</v>
      </c>
      <c r="H23" s="54" t="s">
        <v>1777</v>
      </c>
      <c r="I23" s="105"/>
      <c r="J23" s="105"/>
      <c r="K23" s="67">
        <v>2</v>
      </c>
      <c r="L23" s="66"/>
      <c r="M23" s="66"/>
      <c r="N23" s="147"/>
    </row>
    <row r="24" ht="16.95" customHeight="1" spans="1:14">
      <c r="A24" s="128" t="s">
        <v>1995</v>
      </c>
      <c r="B24" s="67">
        <v>0</v>
      </c>
      <c r="C24" s="67">
        <v>0</v>
      </c>
      <c r="D24" s="67">
        <v>0</v>
      </c>
      <c r="E24" s="134">
        <v>0</v>
      </c>
      <c r="F24" s="67">
        <v>0</v>
      </c>
      <c r="G24" s="134">
        <v>0</v>
      </c>
      <c r="H24" s="54" t="s">
        <v>1778</v>
      </c>
      <c r="I24" s="105"/>
      <c r="J24" s="105"/>
      <c r="K24" s="67">
        <v>0</v>
      </c>
      <c r="L24" s="66"/>
      <c r="M24" s="66"/>
      <c r="N24" s="147"/>
    </row>
    <row r="25" ht="16.95" customHeight="1" spans="1:14">
      <c r="A25" s="128" t="s">
        <v>1996</v>
      </c>
      <c r="B25" s="143">
        <v>679</v>
      </c>
      <c r="C25" s="143">
        <f>SUM(B25:B25)</f>
        <v>679</v>
      </c>
      <c r="D25" s="67">
        <v>716</v>
      </c>
      <c r="E25" s="134">
        <f>D25/C25</f>
        <v>1.05449189985272</v>
      </c>
      <c r="F25" s="52">
        <v>639</v>
      </c>
      <c r="G25" s="134">
        <f>(D25-F25)/F25</f>
        <v>0.120500782472613</v>
      </c>
      <c r="H25" s="54" t="s">
        <v>1779</v>
      </c>
      <c r="I25" s="105"/>
      <c r="J25" s="105"/>
      <c r="K25" s="67">
        <v>0</v>
      </c>
      <c r="L25" s="66"/>
      <c r="M25" s="66"/>
      <c r="N25" s="147"/>
    </row>
    <row r="26" ht="16.95" customHeight="1" spans="1:14">
      <c r="A26" s="128" t="s">
        <v>1997</v>
      </c>
      <c r="B26" s="67">
        <v>0</v>
      </c>
      <c r="C26" s="67">
        <v>0</v>
      </c>
      <c r="D26" s="67">
        <v>0</v>
      </c>
      <c r="E26" s="134">
        <v>0</v>
      </c>
      <c r="F26" s="67">
        <v>0</v>
      </c>
      <c r="G26" s="134">
        <v>0</v>
      </c>
      <c r="H26" s="54" t="s">
        <v>1780</v>
      </c>
      <c r="I26" s="105"/>
      <c r="J26" s="105"/>
      <c r="K26" s="67">
        <v>0</v>
      </c>
      <c r="L26" s="66"/>
      <c r="M26" s="66"/>
      <c r="N26" s="147"/>
    </row>
    <row r="27" ht="16.95" customHeight="1" spans="1:14">
      <c r="A27" s="128" t="s">
        <v>1998</v>
      </c>
      <c r="B27" s="67">
        <v>0</v>
      </c>
      <c r="C27" s="67">
        <v>0</v>
      </c>
      <c r="D27" s="67">
        <v>0</v>
      </c>
      <c r="E27" s="134">
        <v>0</v>
      </c>
      <c r="F27" s="67">
        <v>0</v>
      </c>
      <c r="G27" s="134">
        <v>0</v>
      </c>
      <c r="H27" s="54" t="s">
        <v>79</v>
      </c>
      <c r="I27" s="105"/>
      <c r="J27" s="105"/>
      <c r="K27" s="67">
        <v>591</v>
      </c>
      <c r="L27" s="66"/>
      <c r="M27" s="66"/>
      <c r="N27" s="147"/>
    </row>
    <row r="28" ht="16.95" customHeight="1" spans="1:14">
      <c r="A28" s="128" t="s">
        <v>1999</v>
      </c>
      <c r="B28" s="67">
        <v>0</v>
      </c>
      <c r="C28" s="67">
        <v>0</v>
      </c>
      <c r="D28" s="67">
        <v>0</v>
      </c>
      <c r="E28" s="134">
        <v>0</v>
      </c>
      <c r="F28" s="67">
        <v>0</v>
      </c>
      <c r="G28" s="134">
        <v>0</v>
      </c>
      <c r="H28" s="54" t="s">
        <v>2000</v>
      </c>
      <c r="I28" s="105"/>
      <c r="J28" s="105"/>
      <c r="K28" s="67"/>
      <c r="L28" s="66"/>
      <c r="M28" s="66"/>
      <c r="N28" s="147"/>
    </row>
    <row r="29" ht="16.95" customHeight="1" spans="1:14">
      <c r="A29" s="128" t="s">
        <v>2001</v>
      </c>
      <c r="B29" s="67">
        <v>0</v>
      </c>
      <c r="C29" s="67">
        <v>0</v>
      </c>
      <c r="D29" s="67">
        <v>0</v>
      </c>
      <c r="E29" s="134">
        <v>0</v>
      </c>
      <c r="F29" s="67">
        <v>0</v>
      </c>
      <c r="G29" s="134">
        <v>0</v>
      </c>
      <c r="H29" s="54" t="s">
        <v>2002</v>
      </c>
      <c r="I29" s="105"/>
      <c r="J29" s="105"/>
      <c r="K29" s="67">
        <v>0</v>
      </c>
      <c r="L29" s="66"/>
      <c r="M29" s="66"/>
      <c r="N29" s="147"/>
    </row>
    <row r="30" ht="16.95" customHeight="1" spans="1:14">
      <c r="A30" s="128" t="s">
        <v>2003</v>
      </c>
      <c r="B30" s="143">
        <v>291</v>
      </c>
      <c r="C30" s="143">
        <f t="shared" ref="C30:C32" si="1">SUM(B30:B30)</f>
        <v>291</v>
      </c>
      <c r="D30" s="67">
        <v>411</v>
      </c>
      <c r="E30" s="134">
        <f t="shared" ref="E30:E32" si="2">D30/C30</f>
        <v>1.41237113402062</v>
      </c>
      <c r="F30" s="52">
        <v>281</v>
      </c>
      <c r="G30" s="134">
        <f t="shared" ref="G30:G32" si="3">(D30-F30)/F30</f>
        <v>0.462633451957295</v>
      </c>
      <c r="H30" s="54" t="s">
        <v>1794</v>
      </c>
      <c r="I30" s="105"/>
      <c r="J30" s="105"/>
      <c r="K30" s="67">
        <v>102</v>
      </c>
      <c r="L30" s="66"/>
      <c r="M30" s="66"/>
      <c r="N30" s="147">
        <v>-0.790554414784394</v>
      </c>
    </row>
    <row r="31" ht="16.95" customHeight="1" spans="1:14">
      <c r="A31" s="128" t="s">
        <v>2004</v>
      </c>
      <c r="B31" s="143">
        <v>25</v>
      </c>
      <c r="C31" s="143">
        <f t="shared" si="1"/>
        <v>25</v>
      </c>
      <c r="D31" s="67">
        <v>22</v>
      </c>
      <c r="E31" s="134">
        <f t="shared" si="2"/>
        <v>0.88</v>
      </c>
      <c r="F31" s="52">
        <v>23</v>
      </c>
      <c r="G31" s="134">
        <f t="shared" si="3"/>
        <v>-0.0434782608695652</v>
      </c>
      <c r="H31" s="54" t="s">
        <v>2005</v>
      </c>
      <c r="I31" s="105"/>
      <c r="J31" s="105"/>
      <c r="K31" s="103">
        <v>100</v>
      </c>
      <c r="L31" s="66"/>
      <c r="M31" s="66"/>
      <c r="N31" s="147"/>
    </row>
    <row r="32" ht="16.95" customHeight="1" spans="1:14">
      <c r="A32" s="128" t="s">
        <v>2006</v>
      </c>
      <c r="B32" s="143">
        <v>25</v>
      </c>
      <c r="C32" s="143">
        <f t="shared" si="1"/>
        <v>25</v>
      </c>
      <c r="D32" s="67">
        <v>22</v>
      </c>
      <c r="E32" s="134">
        <f t="shared" si="2"/>
        <v>0.88</v>
      </c>
      <c r="F32" s="52">
        <v>23</v>
      </c>
      <c r="G32" s="134">
        <f t="shared" si="3"/>
        <v>-0.0434782608695652</v>
      </c>
      <c r="H32" s="54" t="s">
        <v>2007</v>
      </c>
      <c r="I32" s="105"/>
      <c r="J32" s="105"/>
      <c r="K32" s="103">
        <v>50779</v>
      </c>
      <c r="L32" s="66"/>
      <c r="M32" s="66"/>
      <c r="N32" s="147">
        <v>0.284893724696356</v>
      </c>
    </row>
    <row r="33" ht="16.95" customHeight="1" spans="1:14">
      <c r="A33" s="128" t="s">
        <v>2008</v>
      </c>
      <c r="B33" s="67">
        <v>0</v>
      </c>
      <c r="C33" s="67">
        <v>0</v>
      </c>
      <c r="D33" s="67">
        <v>0</v>
      </c>
      <c r="E33" s="134">
        <v>0</v>
      </c>
      <c r="F33" s="67">
        <v>0</v>
      </c>
      <c r="G33" s="134">
        <v>0</v>
      </c>
      <c r="H33" s="54" t="s">
        <v>1843</v>
      </c>
      <c r="I33" s="105"/>
      <c r="J33" s="105"/>
      <c r="K33" s="103">
        <v>0</v>
      </c>
      <c r="L33" s="66"/>
      <c r="M33" s="66"/>
      <c r="N33" s="147"/>
    </row>
    <row r="34" ht="16.95" customHeight="1" spans="1:14">
      <c r="A34" s="128" t="s">
        <v>2009</v>
      </c>
      <c r="B34" s="67">
        <v>0</v>
      </c>
      <c r="C34" s="67">
        <v>0</v>
      </c>
      <c r="D34" s="67">
        <v>0</v>
      </c>
      <c r="E34" s="134">
        <v>0</v>
      </c>
      <c r="F34" s="67">
        <v>0</v>
      </c>
      <c r="G34" s="134">
        <v>0</v>
      </c>
      <c r="H34" s="52" t="s">
        <v>2010</v>
      </c>
      <c r="I34" s="105"/>
      <c r="J34" s="105"/>
      <c r="K34" s="67">
        <v>123647</v>
      </c>
      <c r="L34" s="66"/>
      <c r="M34" s="66"/>
      <c r="N34" s="147">
        <v>0.5881</v>
      </c>
    </row>
    <row r="35" ht="16.95" customHeight="1" spans="1:14">
      <c r="A35" s="128" t="s">
        <v>2011</v>
      </c>
      <c r="B35" s="67">
        <v>0</v>
      </c>
      <c r="C35" s="67">
        <v>0</v>
      </c>
      <c r="D35" s="67">
        <v>0</v>
      </c>
      <c r="E35" s="134">
        <v>0</v>
      </c>
      <c r="F35" s="67">
        <v>0</v>
      </c>
      <c r="G35" s="134">
        <v>0</v>
      </c>
      <c r="H35" s="142"/>
      <c r="I35" s="105"/>
      <c r="J35" s="105"/>
      <c r="K35" s="55"/>
      <c r="L35" s="66"/>
      <c r="M35" s="66"/>
      <c r="N35" s="147"/>
    </row>
    <row r="36" ht="16.95" customHeight="1" spans="1:14">
      <c r="A36" s="128" t="s">
        <v>2012</v>
      </c>
      <c r="B36" s="67">
        <v>0</v>
      </c>
      <c r="C36" s="67">
        <v>0</v>
      </c>
      <c r="D36" s="67">
        <v>0</v>
      </c>
      <c r="E36" s="134">
        <v>0</v>
      </c>
      <c r="F36" s="67">
        <v>0</v>
      </c>
      <c r="G36" s="134">
        <v>0</v>
      </c>
      <c r="H36" s="142"/>
      <c r="I36" s="105"/>
      <c r="J36" s="105"/>
      <c r="K36" s="55"/>
      <c r="L36" s="66"/>
      <c r="M36" s="66"/>
      <c r="N36" s="147"/>
    </row>
    <row r="37" ht="16.95" customHeight="1" spans="1:14">
      <c r="A37" s="128" t="s">
        <v>2013</v>
      </c>
      <c r="B37" s="67">
        <v>0</v>
      </c>
      <c r="C37" s="67">
        <v>0</v>
      </c>
      <c r="D37" s="67">
        <v>0</v>
      </c>
      <c r="E37" s="134">
        <v>0</v>
      </c>
      <c r="F37" s="67">
        <v>0</v>
      </c>
      <c r="G37" s="134">
        <v>0</v>
      </c>
      <c r="H37" s="142"/>
      <c r="I37" s="105"/>
      <c r="J37" s="105"/>
      <c r="K37" s="55"/>
      <c r="L37" s="66"/>
      <c r="M37" s="66"/>
      <c r="N37" s="147"/>
    </row>
    <row r="38" ht="16.95" customHeight="1" spans="1:14">
      <c r="A38" s="130" t="s">
        <v>2014</v>
      </c>
      <c r="B38" s="67">
        <v>0</v>
      </c>
      <c r="C38" s="67">
        <v>0</v>
      </c>
      <c r="D38" s="119">
        <v>11</v>
      </c>
      <c r="E38" s="134">
        <v>0</v>
      </c>
      <c r="F38" s="67">
        <v>0</v>
      </c>
      <c r="G38" s="134">
        <v>0</v>
      </c>
      <c r="H38" s="142"/>
      <c r="I38" s="105"/>
      <c r="J38" s="105"/>
      <c r="K38" s="55"/>
      <c r="L38" s="66"/>
      <c r="M38" s="66"/>
      <c r="N38" s="147"/>
    </row>
    <row r="39" ht="17" customHeight="1" spans="1:14">
      <c r="A39" s="128" t="s">
        <v>2015</v>
      </c>
      <c r="B39" s="67">
        <v>0</v>
      </c>
      <c r="C39" s="67">
        <v>0</v>
      </c>
      <c r="D39" s="67">
        <v>0</v>
      </c>
      <c r="E39" s="134">
        <v>0</v>
      </c>
      <c r="F39" s="67">
        <v>0</v>
      </c>
      <c r="G39" s="134">
        <v>0</v>
      </c>
      <c r="H39" s="142"/>
      <c r="I39" s="105"/>
      <c r="J39" s="105"/>
      <c r="K39" s="55"/>
      <c r="L39" s="66"/>
      <c r="M39" s="66"/>
      <c r="N39" s="147"/>
    </row>
    <row r="40" ht="17" customHeight="1" spans="1:14">
      <c r="A40" s="128" t="s">
        <v>2016</v>
      </c>
      <c r="B40" s="67">
        <v>0</v>
      </c>
      <c r="C40" s="67">
        <v>0</v>
      </c>
      <c r="D40" s="67">
        <v>0</v>
      </c>
      <c r="E40" s="134">
        <v>0</v>
      </c>
      <c r="F40" s="67">
        <v>0</v>
      </c>
      <c r="G40" s="134">
        <v>0</v>
      </c>
      <c r="H40" s="142"/>
      <c r="I40" s="105"/>
      <c r="J40" s="105"/>
      <c r="K40" s="55"/>
      <c r="L40" s="66"/>
      <c r="M40" s="66"/>
      <c r="N40" s="147"/>
    </row>
    <row r="41" ht="17" customHeight="1" spans="1:14">
      <c r="A41" s="128" t="s">
        <v>2017</v>
      </c>
      <c r="B41" s="67">
        <v>0</v>
      </c>
      <c r="C41" s="67">
        <v>0</v>
      </c>
      <c r="D41" s="67">
        <v>0</v>
      </c>
      <c r="E41" s="134">
        <v>0</v>
      </c>
      <c r="F41" s="67">
        <v>0</v>
      </c>
      <c r="G41" s="134">
        <v>0</v>
      </c>
      <c r="H41" s="142"/>
      <c r="I41" s="105"/>
      <c r="J41" s="105"/>
      <c r="K41" s="55"/>
      <c r="L41" s="66"/>
      <c r="M41" s="66"/>
      <c r="N41" s="147"/>
    </row>
    <row r="42" ht="17" customHeight="1" spans="1:14">
      <c r="A42" s="128" t="s">
        <v>2018</v>
      </c>
      <c r="B42" s="67">
        <v>0</v>
      </c>
      <c r="C42" s="67">
        <v>0</v>
      </c>
      <c r="D42" s="67">
        <v>0</v>
      </c>
      <c r="E42" s="134">
        <v>0</v>
      </c>
      <c r="F42" s="67">
        <v>0</v>
      </c>
      <c r="G42" s="134">
        <v>0</v>
      </c>
      <c r="H42" s="142"/>
      <c r="I42" s="105"/>
      <c r="J42" s="105"/>
      <c r="K42" s="55"/>
      <c r="L42" s="66"/>
      <c r="M42" s="66"/>
      <c r="N42" s="147"/>
    </row>
    <row r="43" ht="16.95" customHeight="1" spans="1:14">
      <c r="A43" s="128" t="s">
        <v>2019</v>
      </c>
      <c r="B43" s="67">
        <v>0</v>
      </c>
      <c r="C43" s="67">
        <v>0</v>
      </c>
      <c r="D43" s="67">
        <v>0</v>
      </c>
      <c r="E43" s="134">
        <v>0</v>
      </c>
      <c r="F43" s="67">
        <v>0</v>
      </c>
      <c r="G43" s="134">
        <v>0</v>
      </c>
      <c r="H43" s="142"/>
      <c r="I43" s="105"/>
      <c r="J43" s="105"/>
      <c r="K43" s="55"/>
      <c r="L43" s="66"/>
      <c r="M43" s="66"/>
      <c r="N43" s="147"/>
    </row>
    <row r="44" ht="17" customHeight="1" spans="1:14">
      <c r="A44" s="128" t="s">
        <v>2020</v>
      </c>
      <c r="B44" s="67">
        <v>0</v>
      </c>
      <c r="C44" s="67">
        <v>0</v>
      </c>
      <c r="D44" s="67">
        <v>0</v>
      </c>
      <c r="E44" s="134">
        <v>0</v>
      </c>
      <c r="F44" s="67">
        <v>0</v>
      </c>
      <c r="G44" s="134">
        <v>0</v>
      </c>
      <c r="H44" s="142"/>
      <c r="I44" s="105"/>
      <c r="J44" s="105"/>
      <c r="K44" s="55"/>
      <c r="L44" s="66"/>
      <c r="M44" s="66"/>
      <c r="N44" s="147"/>
    </row>
    <row r="45" ht="17" customHeight="1" spans="1:14">
      <c r="A45" s="128" t="s">
        <v>2021</v>
      </c>
      <c r="B45" s="67">
        <v>0</v>
      </c>
      <c r="C45" s="67">
        <v>0</v>
      </c>
      <c r="D45" s="67">
        <v>0</v>
      </c>
      <c r="E45" s="134">
        <v>0</v>
      </c>
      <c r="F45" s="67">
        <v>0</v>
      </c>
      <c r="G45" s="134">
        <v>0</v>
      </c>
      <c r="H45" s="105"/>
      <c r="I45" s="105"/>
      <c r="J45" s="105"/>
      <c r="K45" s="55"/>
      <c r="L45" s="66"/>
      <c r="M45" s="66"/>
      <c r="N45" s="147"/>
    </row>
    <row r="46" ht="17" customHeight="1" spans="1:14">
      <c r="A46" s="132" t="s">
        <v>2022</v>
      </c>
      <c r="B46" s="67">
        <v>0</v>
      </c>
      <c r="C46" s="67">
        <v>0</v>
      </c>
      <c r="D46" s="67">
        <v>0</v>
      </c>
      <c r="E46" s="134">
        <v>0</v>
      </c>
      <c r="F46" s="67">
        <v>0</v>
      </c>
      <c r="G46" s="134">
        <v>0</v>
      </c>
      <c r="H46" s="66"/>
      <c r="I46" s="66"/>
      <c r="J46" s="66"/>
      <c r="K46" s="66"/>
      <c r="L46" s="66"/>
      <c r="M46" s="66"/>
      <c r="N46" s="147"/>
    </row>
    <row r="47" ht="15.55" customHeight="1"/>
  </sheetData>
  <mergeCells count="3">
    <mergeCell ref="A1:N1"/>
    <mergeCell ref="A2:N2"/>
    <mergeCell ref="A3:N3"/>
  </mergeCells>
  <printOptions gridLines="1"/>
  <pageMargins left="0.75" right="0.75" top="1" bottom="1" header="0.5" footer="0.5"/>
  <pageSetup paperSize="9" scale="57" orientation="landscape"/>
  <headerFooter alignWithMargins="0" scaleWithDoc="0">
    <oddHeader>&amp;C&amp;A</oddHeader>
    <oddFooter>&amp;C页(&amp;P)</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31"/>
  <sheetViews>
    <sheetView zoomScale="80" zoomScaleNormal="80" zoomScaleSheetLayoutView="60" workbookViewId="0">
      <selection activeCell="A2" sqref="A2:N2"/>
    </sheetView>
  </sheetViews>
  <sheetFormatPr defaultColWidth="9.14814814814815" defaultRowHeight="15.6"/>
  <cols>
    <col min="1" max="1" width="39.8518518518519" style="46" customWidth="1"/>
    <col min="2" max="2" width="7.13888888888889" style="70" customWidth="1"/>
    <col min="3" max="3" width="11" style="70" customWidth="1"/>
    <col min="4" max="4" width="7.13888888888889" style="70" customWidth="1"/>
    <col min="5" max="5" width="10" style="70" customWidth="1"/>
    <col min="6" max="6" width="9" style="70" hidden="1" customWidth="1"/>
    <col min="7" max="7" width="12.1388888888889" style="70" customWidth="1"/>
    <col min="8" max="8" width="38" style="70" customWidth="1"/>
    <col min="9" max="9" width="10.4166666666667" style="70" customWidth="1"/>
    <col min="10" max="10" width="11" style="70" customWidth="1"/>
    <col min="11" max="11" width="10.287037037037" style="70" customWidth="1"/>
    <col min="12" max="12" width="12.1388888888889" style="101" customWidth="1"/>
    <col min="13" max="13" width="9" style="70" hidden="1" customWidth="1"/>
    <col min="14" max="14" width="12.1388888888889" style="101" customWidth="1"/>
    <col min="15" max="252" width="9.14814814814815" style="46" customWidth="1"/>
    <col min="253" max="16384" width="9.14814814814815" style="46"/>
  </cols>
  <sheetData>
    <row r="1" ht="48.75" customHeight="1" spans="1:14">
      <c r="A1" s="47" t="s">
        <v>2023</v>
      </c>
      <c r="B1" s="47"/>
      <c r="C1" s="47"/>
      <c r="D1" s="47"/>
      <c r="E1" s="47"/>
      <c r="F1" s="47"/>
      <c r="G1" s="47"/>
      <c r="H1" s="47"/>
      <c r="I1" s="47"/>
      <c r="J1" s="47"/>
      <c r="K1" s="47"/>
      <c r="L1" s="135"/>
      <c r="M1" s="47"/>
      <c r="N1" s="135"/>
    </row>
    <row r="2" ht="15.55" customHeight="1" spans="1:14">
      <c r="A2" s="48" t="s">
        <v>2024</v>
      </c>
      <c r="B2" s="59"/>
      <c r="C2" s="59"/>
      <c r="D2" s="59"/>
      <c r="E2" s="59"/>
      <c r="F2" s="59"/>
      <c r="G2" s="59"/>
      <c r="H2" s="59"/>
      <c r="I2" s="59"/>
      <c r="J2" s="59"/>
      <c r="K2" s="59"/>
      <c r="L2" s="136"/>
      <c r="M2" s="59"/>
      <c r="N2" s="136"/>
    </row>
    <row r="3" ht="15.55" customHeight="1" spans="1:14">
      <c r="A3" s="48" t="s">
        <v>27</v>
      </c>
      <c r="B3" s="59"/>
      <c r="C3" s="59"/>
      <c r="D3" s="59"/>
      <c r="E3" s="59"/>
      <c r="F3" s="59"/>
      <c r="G3" s="59"/>
      <c r="H3" s="59"/>
      <c r="I3" s="59"/>
      <c r="J3" s="59"/>
      <c r="K3" s="59"/>
      <c r="L3" s="136"/>
      <c r="M3" s="59"/>
      <c r="N3" s="136"/>
    </row>
    <row r="4" ht="17" customHeight="1" spans="1:14">
      <c r="A4" s="52" t="s">
        <v>28</v>
      </c>
      <c r="B4" s="52" t="s">
        <v>29</v>
      </c>
      <c r="C4" s="52" t="s">
        <v>30</v>
      </c>
      <c r="D4" s="52" t="s">
        <v>31</v>
      </c>
      <c r="E4" s="68" t="s">
        <v>32</v>
      </c>
      <c r="F4" s="68" t="s">
        <v>33</v>
      </c>
      <c r="G4" s="68" t="s">
        <v>34</v>
      </c>
      <c r="H4" s="52" t="s">
        <v>28</v>
      </c>
      <c r="I4" s="52" t="s">
        <v>29</v>
      </c>
      <c r="J4" s="52" t="s">
        <v>30</v>
      </c>
      <c r="K4" s="52" t="s">
        <v>31</v>
      </c>
      <c r="L4" s="68" t="s">
        <v>32</v>
      </c>
      <c r="M4" s="68" t="s">
        <v>33</v>
      </c>
      <c r="N4" s="68" t="s">
        <v>34</v>
      </c>
    </row>
    <row r="5" ht="17" customHeight="1" spans="1:14">
      <c r="A5" s="54" t="s">
        <v>950</v>
      </c>
      <c r="B5" s="67">
        <v>0</v>
      </c>
      <c r="C5" s="67">
        <v>0</v>
      </c>
      <c r="D5" s="67">
        <v>0</v>
      </c>
      <c r="E5" s="134">
        <v>0</v>
      </c>
      <c r="F5" s="67">
        <v>0</v>
      </c>
      <c r="G5" s="134">
        <v>0</v>
      </c>
      <c r="H5" s="52" t="s">
        <v>1153</v>
      </c>
      <c r="I5" s="52">
        <v>41969</v>
      </c>
      <c r="J5" s="52">
        <v>41969</v>
      </c>
      <c r="K5" s="67">
        <v>60216</v>
      </c>
      <c r="L5" s="134">
        <f>K5/J5</f>
        <v>1.43477328504372</v>
      </c>
      <c r="M5" s="120">
        <v>15457</v>
      </c>
      <c r="N5" s="134">
        <f>(K5-M5)/M5</f>
        <v>2.89571068124474</v>
      </c>
    </row>
    <row r="6" ht="17" customHeight="1" spans="1:14">
      <c r="A6" s="54" t="s">
        <v>2025</v>
      </c>
      <c r="B6" s="67">
        <v>0</v>
      </c>
      <c r="C6" s="67">
        <v>0</v>
      </c>
      <c r="D6" s="67">
        <v>0</v>
      </c>
      <c r="E6" s="134">
        <v>0</v>
      </c>
      <c r="F6" s="67">
        <v>0</v>
      </c>
      <c r="G6" s="134">
        <v>0</v>
      </c>
      <c r="H6" s="52" t="s">
        <v>2026</v>
      </c>
      <c r="I6" s="52">
        <v>41059</v>
      </c>
      <c r="J6" s="52">
        <v>41059</v>
      </c>
      <c r="K6" s="67">
        <v>59314</v>
      </c>
      <c r="L6" s="134">
        <f>K6/J6</f>
        <v>1.44460410628608</v>
      </c>
      <c r="M6" s="120">
        <v>14687</v>
      </c>
      <c r="N6" s="134">
        <f>(K6-M6)/M6</f>
        <v>3.03853748212705</v>
      </c>
    </row>
    <row r="7" ht="17" customHeight="1" spans="1:14">
      <c r="A7" s="54" t="s">
        <v>2027</v>
      </c>
      <c r="B7" s="67">
        <v>0</v>
      </c>
      <c r="C7" s="67">
        <v>0</v>
      </c>
      <c r="D7" s="67">
        <v>0</v>
      </c>
      <c r="E7" s="134">
        <v>0</v>
      </c>
      <c r="F7" s="67">
        <v>0</v>
      </c>
      <c r="G7" s="134">
        <v>0</v>
      </c>
      <c r="H7" s="52" t="s">
        <v>2028</v>
      </c>
      <c r="I7" s="67">
        <v>0</v>
      </c>
      <c r="J7" s="67">
        <v>0</v>
      </c>
      <c r="K7" s="67">
        <v>5756</v>
      </c>
      <c r="L7" s="134">
        <v>0</v>
      </c>
      <c r="M7" s="120">
        <v>3041</v>
      </c>
      <c r="N7" s="134">
        <f t="shared" ref="N7:N12" si="0">(K7-M7)/M7</f>
        <v>0.892798421571851</v>
      </c>
    </row>
    <row r="8" ht="17" customHeight="1" spans="1:14">
      <c r="A8" s="54" t="s">
        <v>2029</v>
      </c>
      <c r="B8" s="67">
        <v>0</v>
      </c>
      <c r="C8" s="67">
        <v>0</v>
      </c>
      <c r="D8" s="67">
        <v>0</v>
      </c>
      <c r="E8" s="134">
        <v>0</v>
      </c>
      <c r="F8" s="67">
        <v>0</v>
      </c>
      <c r="G8" s="134">
        <v>0</v>
      </c>
      <c r="H8" s="52" t="s">
        <v>2030</v>
      </c>
      <c r="I8" s="67">
        <v>0</v>
      </c>
      <c r="J8" s="67">
        <v>0</v>
      </c>
      <c r="K8" s="67">
        <v>25487</v>
      </c>
      <c r="L8" s="134">
        <v>0</v>
      </c>
      <c r="M8" s="120">
        <v>8272</v>
      </c>
      <c r="N8" s="134">
        <f t="shared" si="0"/>
        <v>2.0811170212766</v>
      </c>
    </row>
    <row r="9" ht="17" customHeight="1" spans="1:14">
      <c r="A9" s="54" t="s">
        <v>2031</v>
      </c>
      <c r="B9" s="67">
        <v>0</v>
      </c>
      <c r="C9" s="67">
        <v>0</v>
      </c>
      <c r="D9" s="67">
        <v>0</v>
      </c>
      <c r="E9" s="134">
        <v>0</v>
      </c>
      <c r="F9" s="67">
        <v>0</v>
      </c>
      <c r="G9" s="134">
        <v>0</v>
      </c>
      <c r="H9" s="52" t="s">
        <v>2032</v>
      </c>
      <c r="I9" s="67">
        <v>0</v>
      </c>
      <c r="J9" s="67">
        <v>0</v>
      </c>
      <c r="K9" s="67">
        <v>1442</v>
      </c>
      <c r="L9" s="134">
        <v>0</v>
      </c>
      <c r="M9" s="120">
        <v>899</v>
      </c>
      <c r="N9" s="134">
        <f t="shared" si="0"/>
        <v>0.604004449388209</v>
      </c>
    </row>
    <row r="10" ht="17" customHeight="1" spans="1:14">
      <c r="A10" s="54" t="s">
        <v>2033</v>
      </c>
      <c r="B10" s="67">
        <v>0</v>
      </c>
      <c r="C10" s="67">
        <v>0</v>
      </c>
      <c r="D10" s="67">
        <v>0</v>
      </c>
      <c r="E10" s="134">
        <v>0</v>
      </c>
      <c r="F10" s="67">
        <v>0</v>
      </c>
      <c r="G10" s="134">
        <v>0</v>
      </c>
      <c r="H10" s="52" t="s">
        <v>2034</v>
      </c>
      <c r="I10" s="67">
        <v>0</v>
      </c>
      <c r="J10" s="67">
        <v>0</v>
      </c>
      <c r="K10" s="67">
        <v>7143</v>
      </c>
      <c r="L10" s="134">
        <v>0</v>
      </c>
      <c r="M10" s="120">
        <v>810</v>
      </c>
      <c r="N10" s="134">
        <f t="shared" si="0"/>
        <v>7.81851851851852</v>
      </c>
    </row>
    <row r="11" ht="17" customHeight="1" spans="1:14">
      <c r="A11" s="54" t="s">
        <v>2035</v>
      </c>
      <c r="B11" s="67">
        <v>0</v>
      </c>
      <c r="C11" s="67">
        <v>0</v>
      </c>
      <c r="D11" s="67">
        <v>0</v>
      </c>
      <c r="E11" s="134">
        <v>0</v>
      </c>
      <c r="F11" s="67">
        <v>0</v>
      </c>
      <c r="G11" s="134">
        <v>0</v>
      </c>
      <c r="H11" s="52" t="s">
        <v>2036</v>
      </c>
      <c r="I11" s="67">
        <v>0</v>
      </c>
      <c r="J11" s="67">
        <v>0</v>
      </c>
      <c r="K11" s="67">
        <v>0</v>
      </c>
      <c r="L11" s="134">
        <v>0</v>
      </c>
      <c r="M11" s="67">
        <v>0</v>
      </c>
      <c r="N11" s="134">
        <v>0</v>
      </c>
    </row>
    <row r="12" ht="17" customHeight="1" spans="1:14">
      <c r="A12" s="54" t="s">
        <v>2037</v>
      </c>
      <c r="B12" s="67">
        <v>0</v>
      </c>
      <c r="C12" s="67">
        <v>0</v>
      </c>
      <c r="D12" s="67">
        <v>0</v>
      </c>
      <c r="E12" s="134">
        <v>0</v>
      </c>
      <c r="F12" s="67">
        <v>0</v>
      </c>
      <c r="G12" s="134">
        <v>0</v>
      </c>
      <c r="H12" s="52" t="s">
        <v>2038</v>
      </c>
      <c r="I12" s="67">
        <v>0</v>
      </c>
      <c r="J12" s="67">
        <v>0</v>
      </c>
      <c r="K12" s="67">
        <v>447</v>
      </c>
      <c r="L12" s="134">
        <v>0</v>
      </c>
      <c r="M12" s="120">
        <v>960</v>
      </c>
      <c r="N12" s="134">
        <f t="shared" si="0"/>
        <v>-0.534375</v>
      </c>
    </row>
    <row r="13" ht="17" customHeight="1" spans="1:14">
      <c r="A13" s="105" t="s">
        <v>937</v>
      </c>
      <c r="B13" s="67">
        <v>0</v>
      </c>
      <c r="C13" s="67">
        <v>0</v>
      </c>
      <c r="D13" s="67">
        <v>0</v>
      </c>
      <c r="E13" s="134">
        <v>0</v>
      </c>
      <c r="F13" s="67">
        <v>0</v>
      </c>
      <c r="G13" s="134">
        <v>0</v>
      </c>
      <c r="H13" s="52" t="s">
        <v>2039</v>
      </c>
      <c r="I13" s="67">
        <v>0</v>
      </c>
      <c r="J13" s="67">
        <v>0</v>
      </c>
      <c r="K13" s="67">
        <v>0</v>
      </c>
      <c r="L13" s="134">
        <v>0</v>
      </c>
      <c r="M13" s="67">
        <v>0</v>
      </c>
      <c r="N13" s="134">
        <v>0</v>
      </c>
    </row>
    <row r="14" ht="17" customHeight="1" spans="1:14">
      <c r="A14" s="124" t="s">
        <v>2040</v>
      </c>
      <c r="B14" s="63">
        <v>0</v>
      </c>
      <c r="C14" s="63">
        <v>0</v>
      </c>
      <c r="D14" s="63">
        <v>0</v>
      </c>
      <c r="E14" s="134">
        <v>0</v>
      </c>
      <c r="F14" s="63">
        <v>0</v>
      </c>
      <c r="G14" s="134">
        <v>0</v>
      </c>
      <c r="H14" s="62" t="s">
        <v>2041</v>
      </c>
      <c r="I14" s="67">
        <v>0</v>
      </c>
      <c r="J14" s="67">
        <v>0</v>
      </c>
      <c r="K14" s="63">
        <v>0</v>
      </c>
      <c r="L14" s="134">
        <v>0</v>
      </c>
      <c r="M14" s="67">
        <v>0</v>
      </c>
      <c r="N14" s="134">
        <v>0</v>
      </c>
    </row>
    <row r="15" ht="17" customHeight="1" spans="1:14">
      <c r="A15" s="105" t="s">
        <v>2042</v>
      </c>
      <c r="B15" s="67">
        <v>0</v>
      </c>
      <c r="C15" s="67">
        <v>0</v>
      </c>
      <c r="D15" s="67">
        <v>0</v>
      </c>
      <c r="E15" s="134">
        <v>0</v>
      </c>
      <c r="F15" s="67">
        <v>0</v>
      </c>
      <c r="G15" s="134">
        <v>0</v>
      </c>
      <c r="H15" s="133" t="s">
        <v>2043</v>
      </c>
      <c r="I15" s="67">
        <v>0</v>
      </c>
      <c r="J15" s="67">
        <v>0</v>
      </c>
      <c r="K15" s="67">
        <v>604</v>
      </c>
      <c r="L15" s="134">
        <v>0</v>
      </c>
      <c r="M15" s="67">
        <v>0</v>
      </c>
      <c r="N15" s="134">
        <v>0</v>
      </c>
    </row>
    <row r="16" ht="17" customHeight="1" spans="1:14">
      <c r="A16" s="105" t="s">
        <v>2044</v>
      </c>
      <c r="B16" s="67">
        <v>0</v>
      </c>
      <c r="C16" s="67">
        <v>0</v>
      </c>
      <c r="D16" s="67">
        <v>0</v>
      </c>
      <c r="E16" s="134">
        <v>0</v>
      </c>
      <c r="F16" s="67">
        <v>0</v>
      </c>
      <c r="G16" s="134">
        <v>0</v>
      </c>
      <c r="H16" s="133" t="s">
        <v>2045</v>
      </c>
      <c r="I16" s="63">
        <v>0</v>
      </c>
      <c r="J16" s="63">
        <v>0</v>
      </c>
      <c r="K16" s="67">
        <v>0</v>
      </c>
      <c r="L16" s="134">
        <v>0</v>
      </c>
      <c r="M16" s="63">
        <v>0</v>
      </c>
      <c r="N16" s="134">
        <v>0</v>
      </c>
    </row>
    <row r="17" ht="17" customHeight="1" spans="1:14">
      <c r="A17" s="105" t="s">
        <v>2046</v>
      </c>
      <c r="B17" s="67">
        <v>0</v>
      </c>
      <c r="C17" s="67">
        <v>0</v>
      </c>
      <c r="D17" s="67">
        <v>0</v>
      </c>
      <c r="E17" s="134">
        <v>0</v>
      </c>
      <c r="F17" s="67">
        <v>0</v>
      </c>
      <c r="G17" s="134">
        <v>0</v>
      </c>
      <c r="H17" s="133" t="s">
        <v>1470</v>
      </c>
      <c r="I17" s="67">
        <v>0</v>
      </c>
      <c r="J17" s="67">
        <v>0</v>
      </c>
      <c r="K17" s="67">
        <v>0</v>
      </c>
      <c r="L17" s="134">
        <v>0</v>
      </c>
      <c r="M17" s="67">
        <v>0</v>
      </c>
      <c r="N17" s="134">
        <v>0</v>
      </c>
    </row>
    <row r="18" ht="17" customHeight="1" spans="1:14">
      <c r="A18" s="105" t="s">
        <v>2047</v>
      </c>
      <c r="B18" s="67">
        <v>0</v>
      </c>
      <c r="C18" s="67">
        <v>0</v>
      </c>
      <c r="D18" s="67">
        <v>0</v>
      </c>
      <c r="E18" s="134">
        <v>0</v>
      </c>
      <c r="F18" s="67">
        <v>0</v>
      </c>
      <c r="G18" s="134">
        <v>0</v>
      </c>
      <c r="H18" s="133" t="s">
        <v>2048</v>
      </c>
      <c r="I18" s="67">
        <v>0</v>
      </c>
      <c r="J18" s="67">
        <v>0</v>
      </c>
      <c r="K18" s="67">
        <v>18435</v>
      </c>
      <c r="L18" s="134">
        <v>0</v>
      </c>
      <c r="M18" s="120">
        <v>705</v>
      </c>
      <c r="N18" s="134">
        <f>(K18-M18)/M18</f>
        <v>25.1489361702128</v>
      </c>
    </row>
    <row r="19" ht="17" customHeight="1" spans="1:14">
      <c r="A19" s="105" t="s">
        <v>2049</v>
      </c>
      <c r="B19" s="67">
        <v>0</v>
      </c>
      <c r="C19" s="67">
        <v>0</v>
      </c>
      <c r="D19" s="67">
        <v>0</v>
      </c>
      <c r="E19" s="134">
        <v>0</v>
      </c>
      <c r="F19" s="67">
        <v>0</v>
      </c>
      <c r="G19" s="134">
        <v>0</v>
      </c>
      <c r="H19" s="133" t="s">
        <v>2050</v>
      </c>
      <c r="I19" s="67">
        <v>0</v>
      </c>
      <c r="J19" s="67">
        <v>0</v>
      </c>
      <c r="K19" s="67">
        <v>0</v>
      </c>
      <c r="L19" s="134">
        <v>0</v>
      </c>
      <c r="M19" s="67">
        <v>0</v>
      </c>
      <c r="N19" s="134">
        <v>0</v>
      </c>
    </row>
    <row r="20" ht="17" customHeight="1" spans="1:14">
      <c r="A20" s="105" t="s">
        <v>2051</v>
      </c>
      <c r="B20" s="67">
        <v>0</v>
      </c>
      <c r="C20" s="67">
        <v>0</v>
      </c>
      <c r="D20" s="67">
        <v>0</v>
      </c>
      <c r="E20" s="134">
        <v>0</v>
      </c>
      <c r="F20" s="67">
        <v>0</v>
      </c>
      <c r="G20" s="134">
        <v>0</v>
      </c>
      <c r="H20" s="133" t="s">
        <v>2028</v>
      </c>
      <c r="I20" s="67">
        <v>0</v>
      </c>
      <c r="J20" s="67">
        <v>0</v>
      </c>
      <c r="K20" s="67">
        <v>0</v>
      </c>
      <c r="L20" s="134">
        <v>0</v>
      </c>
      <c r="M20" s="67">
        <v>0</v>
      </c>
      <c r="N20" s="134">
        <v>0</v>
      </c>
    </row>
    <row r="21" ht="17" customHeight="1" spans="1:14">
      <c r="A21" s="105" t="s">
        <v>2052</v>
      </c>
      <c r="B21" s="67">
        <v>0</v>
      </c>
      <c r="C21" s="67">
        <v>0</v>
      </c>
      <c r="D21" s="67">
        <v>0</v>
      </c>
      <c r="E21" s="134">
        <v>0</v>
      </c>
      <c r="F21" s="67">
        <v>0</v>
      </c>
      <c r="G21" s="134">
        <v>0</v>
      </c>
      <c r="H21" s="133" t="s">
        <v>2030</v>
      </c>
      <c r="I21" s="67">
        <v>0</v>
      </c>
      <c r="J21" s="67">
        <v>0</v>
      </c>
      <c r="K21" s="67">
        <v>0</v>
      </c>
      <c r="L21" s="134">
        <v>0</v>
      </c>
      <c r="M21" s="67">
        <v>0</v>
      </c>
      <c r="N21" s="134">
        <v>0</v>
      </c>
    </row>
    <row r="22" ht="17" customHeight="1" spans="1:14">
      <c r="A22" s="105" t="s">
        <v>2053</v>
      </c>
      <c r="B22" s="67">
        <v>0</v>
      </c>
      <c r="C22" s="67">
        <v>0</v>
      </c>
      <c r="D22" s="67">
        <v>0</v>
      </c>
      <c r="E22" s="134">
        <v>0</v>
      </c>
      <c r="F22" s="67">
        <v>0</v>
      </c>
      <c r="G22" s="134">
        <v>0</v>
      </c>
      <c r="H22" s="133" t="s">
        <v>2054</v>
      </c>
      <c r="I22" s="67">
        <v>0</v>
      </c>
      <c r="J22" s="67">
        <v>0</v>
      </c>
      <c r="K22" s="67">
        <v>0</v>
      </c>
      <c r="L22" s="134">
        <v>0</v>
      </c>
      <c r="M22" s="67">
        <v>0</v>
      </c>
      <c r="N22" s="134">
        <v>0</v>
      </c>
    </row>
    <row r="23" ht="17" customHeight="1" spans="1:14">
      <c r="A23" s="105" t="s">
        <v>2055</v>
      </c>
      <c r="B23" s="67">
        <v>0</v>
      </c>
      <c r="C23" s="67">
        <v>0</v>
      </c>
      <c r="D23" s="67">
        <v>0</v>
      </c>
      <c r="E23" s="134">
        <v>0</v>
      </c>
      <c r="F23" s="67">
        <v>0</v>
      </c>
      <c r="G23" s="134">
        <v>0</v>
      </c>
      <c r="H23" s="133" t="s">
        <v>2056</v>
      </c>
      <c r="I23" s="67">
        <v>0</v>
      </c>
      <c r="J23" s="67">
        <v>0</v>
      </c>
      <c r="K23" s="67">
        <v>0</v>
      </c>
      <c r="L23" s="134">
        <v>0</v>
      </c>
      <c r="M23" s="67">
        <v>0</v>
      </c>
      <c r="N23" s="134">
        <v>0</v>
      </c>
    </row>
    <row r="24" ht="17" customHeight="1" spans="1:14">
      <c r="A24" s="105" t="s">
        <v>2057</v>
      </c>
      <c r="B24" s="67">
        <v>0</v>
      </c>
      <c r="C24" s="67">
        <v>0</v>
      </c>
      <c r="D24" s="67">
        <v>0</v>
      </c>
      <c r="E24" s="134">
        <v>0</v>
      </c>
      <c r="F24" s="67">
        <v>0</v>
      </c>
      <c r="G24" s="134">
        <v>0</v>
      </c>
      <c r="H24" s="133" t="s">
        <v>2058</v>
      </c>
      <c r="I24" s="52">
        <v>679</v>
      </c>
      <c r="J24" s="52">
        <v>679</v>
      </c>
      <c r="K24" s="67">
        <v>654</v>
      </c>
      <c r="L24" s="134">
        <f>K24/J24</f>
        <v>0.963181148748159</v>
      </c>
      <c r="M24" s="120">
        <v>629</v>
      </c>
      <c r="N24" s="134">
        <f t="shared" ref="N24:N31" si="1">(K24-M24)/M24</f>
        <v>0.0397456279809221</v>
      </c>
    </row>
    <row r="25" ht="17" customHeight="1" spans="1:14">
      <c r="A25" s="105" t="s">
        <v>2059</v>
      </c>
      <c r="B25" s="67">
        <v>0</v>
      </c>
      <c r="C25" s="67">
        <v>0</v>
      </c>
      <c r="D25" s="67">
        <v>0</v>
      </c>
      <c r="E25" s="134">
        <v>0</v>
      </c>
      <c r="F25" s="67">
        <v>0</v>
      </c>
      <c r="G25" s="134">
        <v>0</v>
      </c>
      <c r="H25" s="133" t="s">
        <v>2060</v>
      </c>
      <c r="I25" s="67">
        <v>0</v>
      </c>
      <c r="J25" s="67">
        <v>0</v>
      </c>
      <c r="K25" s="67">
        <v>230</v>
      </c>
      <c r="L25" s="134">
        <v>0</v>
      </c>
      <c r="M25" s="120">
        <v>175</v>
      </c>
      <c r="N25" s="134">
        <f t="shared" si="1"/>
        <v>0.314285714285714</v>
      </c>
    </row>
    <row r="26" ht="17" customHeight="1" spans="1:14">
      <c r="A26" s="105" t="s">
        <v>2061</v>
      </c>
      <c r="B26" s="67">
        <v>0</v>
      </c>
      <c r="C26" s="67">
        <v>0</v>
      </c>
      <c r="D26" s="67">
        <v>0</v>
      </c>
      <c r="E26" s="134">
        <v>0</v>
      </c>
      <c r="F26" s="67">
        <v>0</v>
      </c>
      <c r="G26" s="134">
        <v>0</v>
      </c>
      <c r="H26" s="133" t="s">
        <v>2062</v>
      </c>
      <c r="I26" s="67">
        <v>0</v>
      </c>
      <c r="J26" s="67">
        <v>0</v>
      </c>
      <c r="K26" s="67">
        <v>409</v>
      </c>
      <c r="L26" s="134">
        <v>0</v>
      </c>
      <c r="M26" s="120">
        <v>452</v>
      </c>
      <c r="N26" s="134">
        <f t="shared" si="1"/>
        <v>-0.0951327433628319</v>
      </c>
    </row>
    <row r="27" ht="17" customHeight="1" spans="1:14">
      <c r="A27" s="105" t="s">
        <v>2063</v>
      </c>
      <c r="B27" s="67">
        <v>0</v>
      </c>
      <c r="C27" s="67">
        <v>0</v>
      </c>
      <c r="D27" s="67">
        <v>0</v>
      </c>
      <c r="E27" s="134">
        <v>0</v>
      </c>
      <c r="F27" s="67">
        <v>0</v>
      </c>
      <c r="G27" s="134">
        <v>0</v>
      </c>
      <c r="H27" s="133" t="s">
        <v>2064</v>
      </c>
      <c r="I27" s="67">
        <v>0</v>
      </c>
      <c r="J27" s="67">
        <v>0</v>
      </c>
      <c r="K27" s="67">
        <v>0</v>
      </c>
      <c r="L27" s="134">
        <v>0</v>
      </c>
      <c r="M27" s="120"/>
      <c r="N27" s="134">
        <v>0</v>
      </c>
    </row>
    <row r="28" ht="17" customHeight="1" spans="1:14">
      <c r="A28" s="105" t="s">
        <v>2065</v>
      </c>
      <c r="B28" s="67">
        <v>0</v>
      </c>
      <c r="C28" s="67">
        <v>0</v>
      </c>
      <c r="D28" s="67">
        <v>0</v>
      </c>
      <c r="E28" s="134">
        <v>0</v>
      </c>
      <c r="F28" s="67">
        <v>0</v>
      </c>
      <c r="G28" s="134">
        <v>0</v>
      </c>
      <c r="H28" s="133" t="s">
        <v>2066</v>
      </c>
      <c r="I28" s="67">
        <v>0</v>
      </c>
      <c r="J28" s="67">
        <v>0</v>
      </c>
      <c r="K28" s="67">
        <v>0</v>
      </c>
      <c r="L28" s="134">
        <v>0</v>
      </c>
      <c r="M28" s="120"/>
      <c r="N28" s="134">
        <v>0</v>
      </c>
    </row>
    <row r="29" ht="17" customHeight="1" spans="1:14">
      <c r="A29" s="105" t="s">
        <v>926</v>
      </c>
      <c r="B29" s="67">
        <v>0</v>
      </c>
      <c r="C29" s="67">
        <v>0</v>
      </c>
      <c r="D29" s="67">
        <v>1134</v>
      </c>
      <c r="E29" s="134">
        <v>0</v>
      </c>
      <c r="F29" s="67">
        <v>1711</v>
      </c>
      <c r="G29" s="134">
        <f t="shared" ref="G29:G31" si="2">(D29-F29)/F29</f>
        <v>-0.337229690239626</v>
      </c>
      <c r="H29" s="133" t="s">
        <v>2067</v>
      </c>
      <c r="I29" s="67">
        <v>0</v>
      </c>
      <c r="J29" s="67">
        <v>0</v>
      </c>
      <c r="K29" s="67">
        <v>15</v>
      </c>
      <c r="L29" s="134">
        <v>0</v>
      </c>
      <c r="M29" s="120">
        <v>2</v>
      </c>
      <c r="N29" s="134">
        <f t="shared" si="1"/>
        <v>6.5</v>
      </c>
    </row>
    <row r="30" ht="17" customHeight="1" spans="1:14">
      <c r="A30" s="105" t="s">
        <v>2068</v>
      </c>
      <c r="B30" s="67">
        <v>0</v>
      </c>
      <c r="C30" s="67">
        <v>0</v>
      </c>
      <c r="D30" s="67">
        <v>1134</v>
      </c>
      <c r="E30" s="134">
        <v>0</v>
      </c>
      <c r="F30" s="67">
        <v>1701</v>
      </c>
      <c r="G30" s="134">
        <f t="shared" si="2"/>
        <v>-0.333333333333333</v>
      </c>
      <c r="H30" s="133" t="s">
        <v>2069</v>
      </c>
      <c r="I30" s="52">
        <v>231</v>
      </c>
      <c r="J30" s="52">
        <v>231</v>
      </c>
      <c r="K30" s="67">
        <v>248</v>
      </c>
      <c r="L30" s="134">
        <f>K30/J30</f>
        <v>1.07359307359307</v>
      </c>
      <c r="M30" s="120">
        <v>141</v>
      </c>
      <c r="N30" s="134">
        <f t="shared" si="1"/>
        <v>0.75886524822695</v>
      </c>
    </row>
    <row r="31" ht="17" customHeight="1" spans="1:14">
      <c r="A31" s="105" t="s">
        <v>2070</v>
      </c>
      <c r="B31" s="67">
        <v>0</v>
      </c>
      <c r="C31" s="67">
        <v>0</v>
      </c>
      <c r="D31" s="67">
        <v>1134</v>
      </c>
      <c r="E31" s="134">
        <v>0</v>
      </c>
      <c r="F31" s="67">
        <v>1569</v>
      </c>
      <c r="G31" s="134">
        <f t="shared" si="2"/>
        <v>-0.277246653919694</v>
      </c>
      <c r="H31" s="133" t="s">
        <v>2071</v>
      </c>
      <c r="I31" s="67">
        <v>0</v>
      </c>
      <c r="J31" s="67">
        <v>0</v>
      </c>
      <c r="K31" s="67">
        <v>194</v>
      </c>
      <c r="L31" s="134">
        <v>0</v>
      </c>
      <c r="M31" s="120">
        <v>141</v>
      </c>
      <c r="N31" s="134">
        <f t="shared" si="1"/>
        <v>0.375886524822695</v>
      </c>
    </row>
    <row r="32" ht="17" customHeight="1" spans="1:14">
      <c r="A32" s="105" t="s">
        <v>2072</v>
      </c>
      <c r="B32" s="67">
        <v>0</v>
      </c>
      <c r="C32" s="67">
        <v>0</v>
      </c>
      <c r="D32" s="67">
        <v>0</v>
      </c>
      <c r="E32" s="134">
        <v>0</v>
      </c>
      <c r="F32" s="67">
        <v>0</v>
      </c>
      <c r="G32" s="134">
        <v>0</v>
      </c>
      <c r="H32" s="133" t="s">
        <v>2073</v>
      </c>
      <c r="I32" s="67">
        <v>0</v>
      </c>
      <c r="J32" s="67">
        <v>0</v>
      </c>
      <c r="K32" s="67">
        <v>54</v>
      </c>
      <c r="L32" s="134">
        <v>0</v>
      </c>
      <c r="M32" s="67">
        <v>0</v>
      </c>
      <c r="N32" s="134">
        <v>0</v>
      </c>
    </row>
    <row r="33" ht="17" customHeight="1" spans="1:14">
      <c r="A33" s="105" t="s">
        <v>2074</v>
      </c>
      <c r="B33" s="67">
        <v>0</v>
      </c>
      <c r="C33" s="67">
        <v>0</v>
      </c>
      <c r="D33" s="67">
        <v>0</v>
      </c>
      <c r="E33" s="134">
        <v>0</v>
      </c>
      <c r="F33" s="67">
        <v>0</v>
      </c>
      <c r="G33" s="134">
        <v>0</v>
      </c>
      <c r="H33" s="133" t="s">
        <v>2075</v>
      </c>
      <c r="I33" s="67">
        <v>0</v>
      </c>
      <c r="J33" s="67">
        <v>0</v>
      </c>
      <c r="K33" s="67">
        <v>0</v>
      </c>
      <c r="L33" s="134">
        <v>0</v>
      </c>
      <c r="M33" s="67">
        <v>0</v>
      </c>
      <c r="N33" s="134">
        <v>0</v>
      </c>
    </row>
    <row r="34" ht="17" customHeight="1" spans="1:14">
      <c r="A34" s="105" t="s">
        <v>2076</v>
      </c>
      <c r="B34" s="67">
        <v>0</v>
      </c>
      <c r="C34" s="67">
        <v>0</v>
      </c>
      <c r="D34" s="67">
        <v>0</v>
      </c>
      <c r="E34" s="134">
        <v>0</v>
      </c>
      <c r="F34" s="67">
        <v>0</v>
      </c>
      <c r="G34" s="134">
        <v>0</v>
      </c>
      <c r="H34" s="133" t="s">
        <v>2077</v>
      </c>
      <c r="I34" s="67">
        <v>0</v>
      </c>
      <c r="J34" s="67">
        <v>0</v>
      </c>
      <c r="K34" s="67">
        <v>0</v>
      </c>
      <c r="L34" s="134">
        <v>0</v>
      </c>
      <c r="M34" s="67">
        <v>0</v>
      </c>
      <c r="N34" s="134">
        <v>0</v>
      </c>
    </row>
    <row r="35" ht="17" customHeight="1" spans="1:14">
      <c r="A35" s="105" t="s">
        <v>2070</v>
      </c>
      <c r="B35" s="67">
        <v>0</v>
      </c>
      <c r="C35" s="67">
        <v>0</v>
      </c>
      <c r="D35" s="67">
        <v>0</v>
      </c>
      <c r="E35" s="134">
        <v>0</v>
      </c>
      <c r="F35" s="67">
        <v>0</v>
      </c>
      <c r="G35" s="134">
        <v>0</v>
      </c>
      <c r="H35" s="133" t="s">
        <v>2078</v>
      </c>
      <c r="I35" s="67">
        <v>0</v>
      </c>
      <c r="J35" s="67">
        <v>0</v>
      </c>
      <c r="K35" s="67">
        <v>0</v>
      </c>
      <c r="L35" s="134">
        <v>0</v>
      </c>
      <c r="M35" s="67">
        <v>0</v>
      </c>
      <c r="N35" s="134">
        <v>0</v>
      </c>
    </row>
    <row r="36" ht="17" customHeight="1" spans="1:14">
      <c r="A36" s="105" t="s">
        <v>2072</v>
      </c>
      <c r="B36" s="67">
        <v>0</v>
      </c>
      <c r="C36" s="67">
        <v>0</v>
      </c>
      <c r="D36" s="67">
        <v>0</v>
      </c>
      <c r="E36" s="134">
        <v>0</v>
      </c>
      <c r="F36" s="67">
        <v>0</v>
      </c>
      <c r="G36" s="134">
        <v>0</v>
      </c>
      <c r="H36" s="133" t="s">
        <v>2079</v>
      </c>
      <c r="I36" s="67">
        <v>0</v>
      </c>
      <c r="J36" s="67">
        <v>0</v>
      </c>
      <c r="K36" s="67">
        <v>0</v>
      </c>
      <c r="L36" s="134">
        <v>0</v>
      </c>
      <c r="M36" s="67">
        <v>0</v>
      </c>
      <c r="N36" s="134">
        <v>0</v>
      </c>
    </row>
    <row r="37" ht="17" customHeight="1" spans="1:14">
      <c r="A37" s="105" t="s">
        <v>2080</v>
      </c>
      <c r="B37" s="67">
        <v>0</v>
      </c>
      <c r="C37" s="67">
        <v>0</v>
      </c>
      <c r="D37" s="67">
        <v>0</v>
      </c>
      <c r="E37" s="134">
        <v>0</v>
      </c>
      <c r="F37" s="67">
        <v>0</v>
      </c>
      <c r="G37" s="134">
        <v>0</v>
      </c>
      <c r="H37" s="133" t="s">
        <v>2081</v>
      </c>
      <c r="I37" s="67">
        <v>0</v>
      </c>
      <c r="J37" s="67">
        <v>0</v>
      </c>
      <c r="K37" s="67">
        <v>0</v>
      </c>
      <c r="L37" s="134">
        <v>0</v>
      </c>
      <c r="M37" s="67">
        <v>0</v>
      </c>
      <c r="N37" s="134">
        <v>0</v>
      </c>
    </row>
    <row r="38" ht="17" customHeight="1" spans="1:14">
      <c r="A38" s="105" t="s">
        <v>2082</v>
      </c>
      <c r="B38" s="67">
        <v>0</v>
      </c>
      <c r="C38" s="67">
        <v>0</v>
      </c>
      <c r="D38" s="67">
        <v>0</v>
      </c>
      <c r="E38" s="134">
        <v>0</v>
      </c>
      <c r="F38" s="67">
        <v>0</v>
      </c>
      <c r="G38" s="134">
        <v>0</v>
      </c>
      <c r="H38" s="133" t="s">
        <v>2083</v>
      </c>
      <c r="I38" s="67">
        <v>0</v>
      </c>
      <c r="J38" s="67">
        <v>0</v>
      </c>
      <c r="K38" s="67">
        <v>0</v>
      </c>
      <c r="L38" s="134">
        <v>0</v>
      </c>
      <c r="M38" s="67">
        <v>0</v>
      </c>
      <c r="N38" s="134">
        <v>0</v>
      </c>
    </row>
    <row r="39" ht="17" customHeight="1" spans="1:14">
      <c r="A39" s="105" t="s">
        <v>2072</v>
      </c>
      <c r="B39" s="67">
        <v>0</v>
      </c>
      <c r="C39" s="67">
        <v>0</v>
      </c>
      <c r="D39" s="67">
        <v>0</v>
      </c>
      <c r="E39" s="134">
        <v>0</v>
      </c>
      <c r="F39" s="67">
        <v>0</v>
      </c>
      <c r="G39" s="134">
        <v>0</v>
      </c>
      <c r="H39" s="133" t="s">
        <v>2078</v>
      </c>
      <c r="I39" s="67">
        <v>0</v>
      </c>
      <c r="J39" s="67">
        <v>0</v>
      </c>
      <c r="K39" s="67">
        <v>0</v>
      </c>
      <c r="L39" s="134">
        <v>0</v>
      </c>
      <c r="M39" s="67">
        <v>0</v>
      </c>
      <c r="N39" s="134">
        <v>0</v>
      </c>
    </row>
    <row r="40" ht="17" customHeight="1" spans="1:14">
      <c r="A40" s="105" t="s">
        <v>2084</v>
      </c>
      <c r="B40" s="67">
        <v>0</v>
      </c>
      <c r="C40" s="67">
        <v>0</v>
      </c>
      <c r="D40" s="67">
        <v>0</v>
      </c>
      <c r="E40" s="134">
        <v>0</v>
      </c>
      <c r="F40" s="67">
        <v>0</v>
      </c>
      <c r="G40" s="134">
        <v>0</v>
      </c>
      <c r="H40" s="133" t="s">
        <v>2079</v>
      </c>
      <c r="I40" s="67">
        <v>0</v>
      </c>
      <c r="J40" s="67">
        <v>0</v>
      </c>
      <c r="K40" s="67">
        <v>0</v>
      </c>
      <c r="L40" s="134">
        <v>0</v>
      </c>
      <c r="M40" s="67">
        <v>0</v>
      </c>
      <c r="N40" s="134">
        <v>0</v>
      </c>
    </row>
    <row r="41" ht="17" customHeight="1" spans="1:14">
      <c r="A41" s="105" t="s">
        <v>1113</v>
      </c>
      <c r="B41" s="67">
        <v>0</v>
      </c>
      <c r="C41" s="67">
        <v>0</v>
      </c>
      <c r="D41" s="67">
        <v>0</v>
      </c>
      <c r="E41" s="134">
        <v>0</v>
      </c>
      <c r="F41" s="67">
        <v>0</v>
      </c>
      <c r="G41" s="134">
        <v>0</v>
      </c>
      <c r="H41" s="133" t="s">
        <v>2085</v>
      </c>
      <c r="I41" s="67">
        <v>0</v>
      </c>
      <c r="J41" s="67">
        <v>0</v>
      </c>
      <c r="K41" s="67">
        <v>0</v>
      </c>
      <c r="L41" s="134">
        <v>0</v>
      </c>
      <c r="M41" s="67">
        <v>0</v>
      </c>
      <c r="N41" s="134">
        <v>0</v>
      </c>
    </row>
    <row r="42" ht="17" customHeight="1" spans="1:14">
      <c r="A42" s="105" t="s">
        <v>2086</v>
      </c>
      <c r="B42" s="67">
        <v>0</v>
      </c>
      <c r="C42" s="67">
        <v>0</v>
      </c>
      <c r="D42" s="67">
        <v>0</v>
      </c>
      <c r="E42" s="134">
        <v>0</v>
      </c>
      <c r="F42" s="67">
        <v>0</v>
      </c>
      <c r="G42" s="134">
        <v>0</v>
      </c>
      <c r="H42" s="133" t="s">
        <v>2087</v>
      </c>
      <c r="I42" s="67">
        <v>0</v>
      </c>
      <c r="J42" s="67">
        <v>0</v>
      </c>
      <c r="K42" s="67">
        <v>0</v>
      </c>
      <c r="L42" s="134">
        <v>0</v>
      </c>
      <c r="M42" s="67">
        <v>0</v>
      </c>
      <c r="N42" s="134">
        <v>0</v>
      </c>
    </row>
    <row r="43" ht="17" customHeight="1" spans="1:14">
      <c r="A43" s="105" t="s">
        <v>2088</v>
      </c>
      <c r="B43" s="67">
        <v>0</v>
      </c>
      <c r="C43" s="67">
        <v>0</v>
      </c>
      <c r="D43" s="67">
        <v>0</v>
      </c>
      <c r="E43" s="134">
        <v>0</v>
      </c>
      <c r="F43" s="67">
        <v>0</v>
      </c>
      <c r="G43" s="134">
        <v>0</v>
      </c>
      <c r="H43" s="133" t="s">
        <v>2089</v>
      </c>
      <c r="I43" s="67">
        <v>0</v>
      </c>
      <c r="J43" s="67">
        <v>0</v>
      </c>
      <c r="K43" s="67">
        <v>0</v>
      </c>
      <c r="L43" s="134">
        <v>0</v>
      </c>
      <c r="M43" s="67">
        <v>0</v>
      </c>
      <c r="N43" s="134">
        <v>0</v>
      </c>
    </row>
    <row r="44" ht="17" customHeight="1" spans="1:14">
      <c r="A44" s="105" t="s">
        <v>2090</v>
      </c>
      <c r="B44" s="67">
        <v>0</v>
      </c>
      <c r="C44" s="67">
        <v>0</v>
      </c>
      <c r="D44" s="67">
        <v>0</v>
      </c>
      <c r="E44" s="134">
        <v>0</v>
      </c>
      <c r="F44" s="67">
        <v>0</v>
      </c>
      <c r="G44" s="134">
        <v>0</v>
      </c>
      <c r="H44" s="133" t="s">
        <v>2091</v>
      </c>
      <c r="I44" s="67">
        <v>0</v>
      </c>
      <c r="J44" s="67">
        <v>0</v>
      </c>
      <c r="K44" s="67">
        <v>0</v>
      </c>
      <c r="L44" s="134">
        <v>0</v>
      </c>
      <c r="M44" s="67">
        <v>0</v>
      </c>
      <c r="N44" s="134">
        <v>0</v>
      </c>
    </row>
    <row r="45" ht="17" customHeight="1" spans="1:14">
      <c r="A45" s="105" t="s">
        <v>2092</v>
      </c>
      <c r="B45" s="67">
        <v>0</v>
      </c>
      <c r="C45" s="67">
        <v>0</v>
      </c>
      <c r="D45" s="67">
        <v>0</v>
      </c>
      <c r="E45" s="134">
        <v>0</v>
      </c>
      <c r="F45" s="67">
        <v>0</v>
      </c>
      <c r="G45" s="134">
        <v>0</v>
      </c>
      <c r="H45" s="133" t="s">
        <v>2093</v>
      </c>
      <c r="I45" s="67">
        <v>0</v>
      </c>
      <c r="J45" s="67">
        <v>0</v>
      </c>
      <c r="K45" s="67">
        <v>0</v>
      </c>
      <c r="L45" s="134">
        <v>0</v>
      </c>
      <c r="M45" s="67">
        <v>0</v>
      </c>
      <c r="N45" s="134">
        <v>0</v>
      </c>
    </row>
    <row r="46" ht="17" customHeight="1" spans="1:14">
      <c r="A46" s="105" t="s">
        <v>2094</v>
      </c>
      <c r="B46" s="67">
        <v>0</v>
      </c>
      <c r="C46" s="67">
        <v>0</v>
      </c>
      <c r="D46" s="67">
        <v>0</v>
      </c>
      <c r="E46" s="134">
        <v>0</v>
      </c>
      <c r="F46" s="67">
        <v>0</v>
      </c>
      <c r="G46" s="134">
        <v>0</v>
      </c>
      <c r="H46" s="133" t="s">
        <v>2095</v>
      </c>
      <c r="I46" s="67">
        <v>0</v>
      </c>
      <c r="J46" s="67">
        <v>0</v>
      </c>
      <c r="K46" s="67">
        <v>0</v>
      </c>
      <c r="L46" s="134">
        <v>0</v>
      </c>
      <c r="M46" s="67">
        <v>0</v>
      </c>
      <c r="N46" s="134">
        <v>0</v>
      </c>
    </row>
    <row r="47" ht="17" customHeight="1" spans="1:14">
      <c r="A47" s="105" t="s">
        <v>2096</v>
      </c>
      <c r="B47" s="67">
        <v>0</v>
      </c>
      <c r="C47" s="67">
        <v>0</v>
      </c>
      <c r="D47" s="67">
        <v>0</v>
      </c>
      <c r="E47" s="134">
        <v>0</v>
      </c>
      <c r="F47" s="67">
        <v>0</v>
      </c>
      <c r="G47" s="134">
        <v>0</v>
      </c>
      <c r="H47" s="133" t="s">
        <v>2097</v>
      </c>
      <c r="I47" s="67">
        <v>0</v>
      </c>
      <c r="J47" s="67">
        <v>0</v>
      </c>
      <c r="K47" s="67">
        <v>0</v>
      </c>
      <c r="L47" s="134">
        <v>0</v>
      </c>
      <c r="M47" s="67">
        <v>0</v>
      </c>
      <c r="N47" s="134">
        <v>0</v>
      </c>
    </row>
    <row r="48" ht="17" customHeight="1" spans="1:14">
      <c r="A48" s="105" t="s">
        <v>2098</v>
      </c>
      <c r="B48" s="67">
        <v>0</v>
      </c>
      <c r="C48" s="67">
        <v>0</v>
      </c>
      <c r="D48" s="67">
        <v>0</v>
      </c>
      <c r="E48" s="134">
        <v>0</v>
      </c>
      <c r="F48" s="67">
        <v>0</v>
      </c>
      <c r="G48" s="134">
        <v>0</v>
      </c>
      <c r="H48" s="133" t="s">
        <v>2099</v>
      </c>
      <c r="I48" s="67">
        <v>0</v>
      </c>
      <c r="J48" s="67">
        <v>0</v>
      </c>
      <c r="K48" s="67">
        <v>0</v>
      </c>
      <c r="L48" s="134">
        <v>0</v>
      </c>
      <c r="M48" s="67">
        <v>0</v>
      </c>
      <c r="N48" s="134">
        <v>0</v>
      </c>
    </row>
    <row r="49" ht="17" customHeight="1" spans="1:14">
      <c r="A49" s="105" t="s">
        <v>2100</v>
      </c>
      <c r="B49" s="67">
        <v>0</v>
      </c>
      <c r="C49" s="67">
        <v>0</v>
      </c>
      <c r="D49" s="67">
        <v>0</v>
      </c>
      <c r="E49" s="134">
        <v>0</v>
      </c>
      <c r="F49" s="67">
        <v>0</v>
      </c>
      <c r="G49" s="134">
        <v>0</v>
      </c>
      <c r="H49" s="133" t="s">
        <v>2101</v>
      </c>
      <c r="I49" s="67">
        <v>0</v>
      </c>
      <c r="J49" s="67">
        <v>0</v>
      </c>
      <c r="K49" s="67">
        <v>0</v>
      </c>
      <c r="L49" s="134">
        <v>0</v>
      </c>
      <c r="M49" s="67">
        <v>0</v>
      </c>
      <c r="N49" s="134">
        <v>0</v>
      </c>
    </row>
    <row r="50" ht="17" customHeight="1" spans="1:14">
      <c r="A50" s="105" t="s">
        <v>2102</v>
      </c>
      <c r="B50" s="67">
        <v>0</v>
      </c>
      <c r="C50" s="67">
        <v>0</v>
      </c>
      <c r="D50" s="67">
        <v>0</v>
      </c>
      <c r="E50" s="134">
        <v>0</v>
      </c>
      <c r="F50" s="67">
        <v>0</v>
      </c>
      <c r="G50" s="134">
        <v>0</v>
      </c>
      <c r="H50" s="133" t="s">
        <v>2103</v>
      </c>
      <c r="I50" s="67">
        <v>0</v>
      </c>
      <c r="J50" s="67">
        <v>0</v>
      </c>
      <c r="K50" s="67">
        <v>0</v>
      </c>
      <c r="L50" s="134">
        <v>0</v>
      </c>
      <c r="M50" s="67">
        <v>0</v>
      </c>
      <c r="N50" s="134">
        <v>0</v>
      </c>
    </row>
    <row r="51" ht="17" customHeight="1" spans="1:14">
      <c r="A51" s="105" t="s">
        <v>2104</v>
      </c>
      <c r="B51" s="67">
        <v>0</v>
      </c>
      <c r="C51" s="67">
        <v>0</v>
      </c>
      <c r="D51" s="67">
        <v>0</v>
      </c>
      <c r="E51" s="134">
        <v>0</v>
      </c>
      <c r="F51" s="67">
        <v>0</v>
      </c>
      <c r="G51" s="134">
        <v>0</v>
      </c>
      <c r="H51" s="133" t="s">
        <v>2105</v>
      </c>
      <c r="I51" s="67">
        <v>0</v>
      </c>
      <c r="J51" s="67">
        <v>0</v>
      </c>
      <c r="K51" s="67">
        <v>0</v>
      </c>
      <c r="L51" s="134">
        <v>0</v>
      </c>
      <c r="M51" s="67">
        <v>0</v>
      </c>
      <c r="N51" s="134">
        <v>0</v>
      </c>
    </row>
    <row r="52" ht="17" customHeight="1" spans="1:14">
      <c r="A52" s="105" t="s">
        <v>2078</v>
      </c>
      <c r="B52" s="67">
        <v>0</v>
      </c>
      <c r="C52" s="67">
        <v>0</v>
      </c>
      <c r="D52" s="67">
        <v>0</v>
      </c>
      <c r="E52" s="134">
        <v>0</v>
      </c>
      <c r="F52" s="67">
        <v>0</v>
      </c>
      <c r="G52" s="134">
        <v>0</v>
      </c>
      <c r="H52" s="133" t="s">
        <v>2106</v>
      </c>
      <c r="I52" s="67">
        <v>0</v>
      </c>
      <c r="J52" s="67">
        <v>0</v>
      </c>
      <c r="K52" s="67">
        <v>0</v>
      </c>
      <c r="L52" s="134">
        <v>0</v>
      </c>
      <c r="M52" s="67">
        <v>0</v>
      </c>
      <c r="N52" s="134">
        <v>0</v>
      </c>
    </row>
    <row r="53" ht="17" customHeight="1" spans="1:14">
      <c r="A53" s="105" t="s">
        <v>2079</v>
      </c>
      <c r="B53" s="67">
        <v>0</v>
      </c>
      <c r="C53" s="67">
        <v>0</v>
      </c>
      <c r="D53" s="67">
        <v>0</v>
      </c>
      <c r="E53" s="134">
        <v>0</v>
      </c>
      <c r="F53" s="67">
        <v>0</v>
      </c>
      <c r="G53" s="134">
        <v>0</v>
      </c>
      <c r="H53" s="133" t="s">
        <v>2107</v>
      </c>
      <c r="I53" s="67">
        <v>0</v>
      </c>
      <c r="J53" s="67">
        <v>0</v>
      </c>
      <c r="K53" s="67">
        <v>0</v>
      </c>
      <c r="L53" s="134">
        <v>0</v>
      </c>
      <c r="M53" s="67">
        <v>0</v>
      </c>
      <c r="N53" s="134">
        <v>0</v>
      </c>
    </row>
    <row r="54" ht="17" customHeight="1" spans="1:14">
      <c r="A54" s="105" t="s">
        <v>2108</v>
      </c>
      <c r="B54" s="67">
        <v>0</v>
      </c>
      <c r="C54" s="67">
        <v>0</v>
      </c>
      <c r="D54" s="67">
        <v>0</v>
      </c>
      <c r="E54" s="134">
        <v>0</v>
      </c>
      <c r="F54" s="67">
        <v>0</v>
      </c>
      <c r="G54" s="134">
        <v>0</v>
      </c>
      <c r="H54" s="133" t="s">
        <v>1367</v>
      </c>
      <c r="I54" s="67">
        <v>0</v>
      </c>
      <c r="J54" s="67">
        <v>0</v>
      </c>
      <c r="K54" s="67">
        <v>0</v>
      </c>
      <c r="L54" s="134">
        <v>0</v>
      </c>
      <c r="M54" s="67">
        <v>0</v>
      </c>
      <c r="N54" s="134">
        <v>0</v>
      </c>
    </row>
    <row r="55" ht="17" customHeight="1" spans="1:14">
      <c r="A55" s="105" t="s">
        <v>2109</v>
      </c>
      <c r="B55" s="67">
        <v>0</v>
      </c>
      <c r="C55" s="67">
        <v>0</v>
      </c>
      <c r="D55" s="67">
        <v>0</v>
      </c>
      <c r="E55" s="134">
        <v>0</v>
      </c>
      <c r="F55" s="67">
        <v>0</v>
      </c>
      <c r="G55" s="134">
        <v>0</v>
      </c>
      <c r="H55" s="133" t="s">
        <v>2110</v>
      </c>
      <c r="I55" s="67">
        <v>0</v>
      </c>
      <c r="J55" s="67">
        <v>0</v>
      </c>
      <c r="K55" s="67">
        <v>0</v>
      </c>
      <c r="L55" s="134">
        <v>0</v>
      </c>
      <c r="M55" s="67">
        <v>0</v>
      </c>
      <c r="N55" s="134">
        <v>0</v>
      </c>
    </row>
    <row r="56" ht="17" customHeight="1" spans="1:14">
      <c r="A56" s="105" t="s">
        <v>2111</v>
      </c>
      <c r="B56" s="67">
        <v>0</v>
      </c>
      <c r="C56" s="67">
        <v>0</v>
      </c>
      <c r="D56" s="67">
        <v>0</v>
      </c>
      <c r="E56" s="134">
        <v>0</v>
      </c>
      <c r="F56" s="67">
        <v>0</v>
      </c>
      <c r="G56" s="134">
        <v>0</v>
      </c>
      <c r="H56" s="133" t="s">
        <v>2112</v>
      </c>
      <c r="I56" s="67">
        <v>0</v>
      </c>
      <c r="J56" s="67">
        <v>0</v>
      </c>
      <c r="K56" s="67">
        <v>0</v>
      </c>
      <c r="L56" s="134">
        <v>0</v>
      </c>
      <c r="M56" s="67">
        <v>0</v>
      </c>
      <c r="N56" s="134">
        <v>0</v>
      </c>
    </row>
    <row r="57" ht="17" customHeight="1" spans="1:14">
      <c r="A57" s="105" t="s">
        <v>2113</v>
      </c>
      <c r="B57" s="67">
        <v>0</v>
      </c>
      <c r="C57" s="67">
        <v>0</v>
      </c>
      <c r="D57" s="67">
        <v>0</v>
      </c>
      <c r="E57" s="134">
        <v>0</v>
      </c>
      <c r="F57" s="67">
        <v>0</v>
      </c>
      <c r="G57" s="134">
        <v>0</v>
      </c>
      <c r="H57" s="133" t="s">
        <v>2114</v>
      </c>
      <c r="I57" s="67">
        <v>0</v>
      </c>
      <c r="J57" s="67">
        <v>0</v>
      </c>
      <c r="K57" s="67">
        <v>0</v>
      </c>
      <c r="L57" s="134">
        <v>0</v>
      </c>
      <c r="M57" s="67">
        <v>0</v>
      </c>
      <c r="N57" s="134">
        <v>0</v>
      </c>
    </row>
    <row r="58" ht="17" customHeight="1" spans="1:14">
      <c r="A58" s="105" t="s">
        <v>2115</v>
      </c>
      <c r="B58" s="67">
        <v>0</v>
      </c>
      <c r="C58" s="67">
        <v>0</v>
      </c>
      <c r="D58" s="67">
        <v>0</v>
      </c>
      <c r="E58" s="134">
        <v>0</v>
      </c>
      <c r="F58" s="67">
        <v>0</v>
      </c>
      <c r="G58" s="134">
        <v>0</v>
      </c>
      <c r="H58" s="133" t="s">
        <v>2116</v>
      </c>
      <c r="I58" s="67">
        <v>0</v>
      </c>
      <c r="J58" s="67">
        <v>0</v>
      </c>
      <c r="K58" s="67">
        <v>0</v>
      </c>
      <c r="L58" s="134">
        <v>0</v>
      </c>
      <c r="M58" s="67">
        <v>0</v>
      </c>
      <c r="N58" s="134">
        <v>0</v>
      </c>
    </row>
    <row r="59" ht="17" customHeight="1" spans="1:14">
      <c r="A59" s="105" t="s">
        <v>2117</v>
      </c>
      <c r="B59" s="67">
        <v>0</v>
      </c>
      <c r="C59" s="67">
        <v>0</v>
      </c>
      <c r="D59" s="67">
        <v>0</v>
      </c>
      <c r="E59" s="134">
        <v>0</v>
      </c>
      <c r="F59" s="67">
        <v>0</v>
      </c>
      <c r="G59" s="134">
        <v>0</v>
      </c>
      <c r="H59" s="133" t="s">
        <v>2118</v>
      </c>
      <c r="I59" s="67">
        <v>0</v>
      </c>
      <c r="J59" s="67">
        <v>0</v>
      </c>
      <c r="K59" s="67">
        <v>0</v>
      </c>
      <c r="L59" s="134">
        <v>0</v>
      </c>
      <c r="M59" s="67">
        <v>0</v>
      </c>
      <c r="N59" s="134">
        <v>0</v>
      </c>
    </row>
    <row r="60" ht="17" customHeight="1" spans="1:14">
      <c r="A60" s="105" t="s">
        <v>1216</v>
      </c>
      <c r="B60" s="67">
        <v>0</v>
      </c>
      <c r="C60" s="67">
        <v>0</v>
      </c>
      <c r="D60" s="67">
        <v>0</v>
      </c>
      <c r="E60" s="134">
        <v>0</v>
      </c>
      <c r="F60" s="67">
        <v>0</v>
      </c>
      <c r="G60" s="134">
        <v>0</v>
      </c>
      <c r="H60" s="133" t="s">
        <v>1424</v>
      </c>
      <c r="I60" s="67">
        <v>0</v>
      </c>
      <c r="J60" s="67">
        <v>0</v>
      </c>
      <c r="K60" s="67">
        <v>0</v>
      </c>
      <c r="L60" s="134">
        <v>0</v>
      </c>
      <c r="M60" s="67">
        <v>0</v>
      </c>
      <c r="N60" s="134">
        <v>0</v>
      </c>
    </row>
    <row r="61" ht="17" customHeight="1" spans="1:14">
      <c r="A61" s="105" t="s">
        <v>2119</v>
      </c>
      <c r="B61" s="67">
        <v>0</v>
      </c>
      <c r="C61" s="67">
        <v>0</v>
      </c>
      <c r="D61" s="67">
        <v>0</v>
      </c>
      <c r="E61" s="134">
        <v>0</v>
      </c>
      <c r="F61" s="67">
        <v>0</v>
      </c>
      <c r="G61" s="134">
        <v>0</v>
      </c>
      <c r="H61" s="133" t="s">
        <v>2120</v>
      </c>
      <c r="I61" s="67">
        <v>0</v>
      </c>
      <c r="J61" s="67">
        <v>0</v>
      </c>
      <c r="K61" s="67">
        <v>0</v>
      </c>
      <c r="L61" s="134">
        <v>0</v>
      </c>
      <c r="M61" s="67">
        <v>0</v>
      </c>
      <c r="N61" s="134">
        <v>0</v>
      </c>
    </row>
    <row r="62" ht="17" customHeight="1" spans="1:14">
      <c r="A62" s="105" t="s">
        <v>2072</v>
      </c>
      <c r="B62" s="67">
        <v>0</v>
      </c>
      <c r="C62" s="67">
        <v>0</v>
      </c>
      <c r="D62" s="67">
        <v>0</v>
      </c>
      <c r="E62" s="134">
        <v>0</v>
      </c>
      <c r="F62" s="67">
        <v>0</v>
      </c>
      <c r="G62" s="134">
        <v>0</v>
      </c>
      <c r="H62" s="133" t="s">
        <v>2121</v>
      </c>
      <c r="I62" s="67">
        <v>0</v>
      </c>
      <c r="J62" s="67">
        <v>0</v>
      </c>
      <c r="K62" s="67">
        <v>0</v>
      </c>
      <c r="L62" s="134">
        <v>0</v>
      </c>
      <c r="M62" s="67">
        <v>0</v>
      </c>
      <c r="N62" s="134">
        <v>0</v>
      </c>
    </row>
    <row r="63" ht="17" customHeight="1" spans="1:14">
      <c r="A63" s="105" t="s">
        <v>2122</v>
      </c>
      <c r="B63" s="67">
        <v>0</v>
      </c>
      <c r="C63" s="67">
        <v>0</v>
      </c>
      <c r="D63" s="67">
        <v>0</v>
      </c>
      <c r="E63" s="134">
        <v>0</v>
      </c>
      <c r="F63" s="67">
        <v>0</v>
      </c>
      <c r="G63" s="134">
        <v>0</v>
      </c>
      <c r="H63" s="133" t="s">
        <v>2123</v>
      </c>
      <c r="I63" s="67">
        <v>0</v>
      </c>
      <c r="J63" s="67">
        <v>0</v>
      </c>
      <c r="K63" s="67">
        <v>0</v>
      </c>
      <c r="L63" s="134">
        <v>0</v>
      </c>
      <c r="M63" s="67">
        <v>0</v>
      </c>
      <c r="N63" s="134">
        <v>0</v>
      </c>
    </row>
    <row r="64" ht="17" customHeight="1" spans="1:14">
      <c r="A64" s="105" t="s">
        <v>2124</v>
      </c>
      <c r="B64" s="67">
        <v>0</v>
      </c>
      <c r="C64" s="67">
        <v>0</v>
      </c>
      <c r="D64" s="67">
        <v>0</v>
      </c>
      <c r="E64" s="134">
        <v>0</v>
      </c>
      <c r="F64" s="67">
        <v>0</v>
      </c>
      <c r="G64" s="134">
        <v>0</v>
      </c>
      <c r="H64" s="133" t="s">
        <v>2125</v>
      </c>
      <c r="I64" s="67">
        <v>0</v>
      </c>
      <c r="J64" s="67">
        <v>0</v>
      </c>
      <c r="K64" s="67">
        <v>0</v>
      </c>
      <c r="L64" s="134">
        <v>0</v>
      </c>
      <c r="M64" s="67">
        <v>0</v>
      </c>
      <c r="N64" s="134">
        <v>0</v>
      </c>
    </row>
    <row r="65" ht="17" customHeight="1" spans="1:14">
      <c r="A65" s="105" t="s">
        <v>2126</v>
      </c>
      <c r="B65" s="67">
        <v>0</v>
      </c>
      <c r="C65" s="67">
        <v>0</v>
      </c>
      <c r="D65" s="67">
        <v>0</v>
      </c>
      <c r="E65" s="134">
        <v>0</v>
      </c>
      <c r="F65" s="67">
        <v>0</v>
      </c>
      <c r="G65" s="134">
        <v>0</v>
      </c>
      <c r="H65" s="133" t="s">
        <v>2127</v>
      </c>
      <c r="I65" s="67">
        <v>0</v>
      </c>
      <c r="J65" s="67">
        <v>0</v>
      </c>
      <c r="K65" s="67">
        <v>0</v>
      </c>
      <c r="L65" s="134">
        <v>0</v>
      </c>
      <c r="M65" s="67">
        <v>0</v>
      </c>
      <c r="N65" s="134">
        <v>0</v>
      </c>
    </row>
    <row r="66" ht="17" customHeight="1" spans="1:14">
      <c r="A66" s="105" t="s">
        <v>2128</v>
      </c>
      <c r="B66" s="67">
        <v>0</v>
      </c>
      <c r="C66" s="67">
        <v>0</v>
      </c>
      <c r="D66" s="67">
        <v>0</v>
      </c>
      <c r="E66" s="134">
        <v>0</v>
      </c>
      <c r="F66" s="67">
        <v>0</v>
      </c>
      <c r="G66" s="134">
        <v>0</v>
      </c>
      <c r="H66" s="133" t="s">
        <v>2129</v>
      </c>
      <c r="I66" s="67">
        <v>0</v>
      </c>
      <c r="J66" s="67">
        <v>0</v>
      </c>
      <c r="K66" s="67">
        <v>0</v>
      </c>
      <c r="L66" s="134">
        <v>0</v>
      </c>
      <c r="M66" s="67">
        <v>0</v>
      </c>
      <c r="N66" s="134">
        <v>0</v>
      </c>
    </row>
    <row r="67" ht="17" customHeight="1" spans="1:14">
      <c r="A67" s="105" t="s">
        <v>2072</v>
      </c>
      <c r="B67" s="67">
        <v>0</v>
      </c>
      <c r="C67" s="67">
        <v>0</v>
      </c>
      <c r="D67" s="67">
        <v>0</v>
      </c>
      <c r="E67" s="134">
        <v>0</v>
      </c>
      <c r="F67" s="67">
        <v>0</v>
      </c>
      <c r="G67" s="134">
        <v>0</v>
      </c>
      <c r="H67" s="133" t="s">
        <v>2130</v>
      </c>
      <c r="I67" s="67">
        <v>0</v>
      </c>
      <c r="J67" s="67">
        <v>0</v>
      </c>
      <c r="K67" s="67">
        <v>0</v>
      </c>
      <c r="L67" s="134">
        <v>0</v>
      </c>
      <c r="M67" s="67">
        <v>0</v>
      </c>
      <c r="N67" s="134">
        <v>0</v>
      </c>
    </row>
    <row r="68" ht="17" customHeight="1" spans="1:14">
      <c r="A68" s="105" t="s">
        <v>2122</v>
      </c>
      <c r="B68" s="67">
        <v>0</v>
      </c>
      <c r="C68" s="67">
        <v>0</v>
      </c>
      <c r="D68" s="67">
        <v>0</v>
      </c>
      <c r="E68" s="134">
        <v>0</v>
      </c>
      <c r="F68" s="67">
        <v>0</v>
      </c>
      <c r="G68" s="134">
        <v>0</v>
      </c>
      <c r="H68" s="133" t="s">
        <v>2131</v>
      </c>
      <c r="I68" s="67">
        <v>0</v>
      </c>
      <c r="J68" s="67">
        <v>0</v>
      </c>
      <c r="K68" s="67">
        <v>0</v>
      </c>
      <c r="L68" s="134">
        <v>0</v>
      </c>
      <c r="M68" s="67">
        <v>0</v>
      </c>
      <c r="N68" s="134">
        <v>0</v>
      </c>
    </row>
    <row r="69" ht="17" customHeight="1" spans="1:14">
      <c r="A69" s="105" t="s">
        <v>2132</v>
      </c>
      <c r="B69" s="67">
        <v>0</v>
      </c>
      <c r="C69" s="67">
        <v>0</v>
      </c>
      <c r="D69" s="67">
        <v>0</v>
      </c>
      <c r="E69" s="134">
        <v>0</v>
      </c>
      <c r="F69" s="67">
        <v>0</v>
      </c>
      <c r="G69" s="134">
        <v>0</v>
      </c>
      <c r="H69" s="133" t="s">
        <v>2133</v>
      </c>
      <c r="I69" s="67">
        <v>0</v>
      </c>
      <c r="J69" s="67">
        <v>0</v>
      </c>
      <c r="K69" s="67">
        <v>0</v>
      </c>
      <c r="L69" s="134">
        <v>0</v>
      </c>
      <c r="M69" s="67">
        <v>0</v>
      </c>
      <c r="N69" s="134">
        <v>0</v>
      </c>
    </row>
    <row r="70" ht="17" customHeight="1" spans="1:14">
      <c r="A70" s="105" t="s">
        <v>2134</v>
      </c>
      <c r="B70" s="67">
        <v>0</v>
      </c>
      <c r="C70" s="67">
        <v>0</v>
      </c>
      <c r="D70" s="67">
        <v>0</v>
      </c>
      <c r="E70" s="134">
        <v>0</v>
      </c>
      <c r="F70" s="67">
        <v>0</v>
      </c>
      <c r="G70" s="134">
        <v>0</v>
      </c>
      <c r="H70" s="133" t="s">
        <v>2135</v>
      </c>
      <c r="I70" s="67">
        <v>0</v>
      </c>
      <c r="J70" s="67">
        <v>0</v>
      </c>
      <c r="K70" s="67">
        <v>0</v>
      </c>
      <c r="L70" s="134">
        <v>0</v>
      </c>
      <c r="M70" s="67">
        <v>0</v>
      </c>
      <c r="N70" s="134">
        <v>0</v>
      </c>
    </row>
    <row r="71" ht="17" customHeight="1" spans="1:14">
      <c r="A71" s="105" t="s">
        <v>2136</v>
      </c>
      <c r="B71" s="67">
        <v>0</v>
      </c>
      <c r="C71" s="67">
        <v>0</v>
      </c>
      <c r="D71" s="67">
        <v>0</v>
      </c>
      <c r="E71" s="134">
        <v>0</v>
      </c>
      <c r="F71" s="67">
        <v>0</v>
      </c>
      <c r="G71" s="134">
        <v>0</v>
      </c>
      <c r="H71" s="133" t="s">
        <v>2131</v>
      </c>
      <c r="I71" s="67">
        <v>0</v>
      </c>
      <c r="J71" s="67">
        <v>0</v>
      </c>
      <c r="K71" s="67">
        <v>0</v>
      </c>
      <c r="L71" s="134">
        <v>0</v>
      </c>
      <c r="M71" s="67">
        <v>0</v>
      </c>
      <c r="N71" s="134">
        <v>0</v>
      </c>
    </row>
    <row r="72" ht="17" customHeight="1" spans="1:14">
      <c r="A72" s="105" t="s">
        <v>1256</v>
      </c>
      <c r="B72" s="67">
        <v>0</v>
      </c>
      <c r="C72" s="67">
        <v>0</v>
      </c>
      <c r="D72" s="67">
        <v>0</v>
      </c>
      <c r="E72" s="134">
        <v>0</v>
      </c>
      <c r="F72" s="67">
        <v>0</v>
      </c>
      <c r="G72" s="134">
        <v>0</v>
      </c>
      <c r="H72" s="133" t="s">
        <v>2137</v>
      </c>
      <c r="I72" s="67">
        <v>0</v>
      </c>
      <c r="J72" s="67">
        <v>0</v>
      </c>
      <c r="K72" s="67">
        <v>0</v>
      </c>
      <c r="L72" s="134">
        <v>0</v>
      </c>
      <c r="M72" s="67">
        <v>0</v>
      </c>
      <c r="N72" s="134">
        <v>0</v>
      </c>
    </row>
    <row r="73" ht="17" customHeight="1" spans="1:14">
      <c r="A73" s="105" t="s">
        <v>2138</v>
      </c>
      <c r="B73" s="67">
        <v>0</v>
      </c>
      <c r="C73" s="67">
        <v>0</v>
      </c>
      <c r="D73" s="67">
        <v>0</v>
      </c>
      <c r="E73" s="134">
        <v>0</v>
      </c>
      <c r="F73" s="67">
        <v>0</v>
      </c>
      <c r="G73" s="134">
        <v>0</v>
      </c>
      <c r="H73" s="133" t="s">
        <v>2139</v>
      </c>
      <c r="I73" s="67">
        <v>0</v>
      </c>
      <c r="J73" s="67">
        <v>0</v>
      </c>
      <c r="K73" s="67">
        <v>0</v>
      </c>
      <c r="L73" s="134">
        <v>0</v>
      </c>
      <c r="M73" s="67">
        <v>0</v>
      </c>
      <c r="N73" s="134">
        <v>0</v>
      </c>
    </row>
    <row r="74" ht="17" customHeight="1" spans="1:14">
      <c r="A74" s="105" t="s">
        <v>2140</v>
      </c>
      <c r="B74" s="67">
        <v>0</v>
      </c>
      <c r="C74" s="67">
        <v>0</v>
      </c>
      <c r="D74" s="67">
        <v>0</v>
      </c>
      <c r="E74" s="134">
        <v>0</v>
      </c>
      <c r="F74" s="67">
        <v>0</v>
      </c>
      <c r="G74" s="134">
        <v>0</v>
      </c>
      <c r="H74" s="133" t="s">
        <v>2141</v>
      </c>
      <c r="I74" s="67">
        <v>0</v>
      </c>
      <c r="J74" s="67">
        <v>0</v>
      </c>
      <c r="K74" s="67">
        <v>0</v>
      </c>
      <c r="L74" s="134">
        <v>0</v>
      </c>
      <c r="M74" s="67">
        <v>0</v>
      </c>
      <c r="N74" s="134">
        <v>0</v>
      </c>
    </row>
    <row r="75" ht="17" customHeight="1" spans="1:14">
      <c r="A75" s="105" t="s">
        <v>2142</v>
      </c>
      <c r="B75" s="67">
        <v>0</v>
      </c>
      <c r="C75" s="67">
        <v>0</v>
      </c>
      <c r="D75" s="67">
        <v>0</v>
      </c>
      <c r="E75" s="134">
        <v>0</v>
      </c>
      <c r="F75" s="67">
        <v>0</v>
      </c>
      <c r="G75" s="134">
        <v>0</v>
      </c>
      <c r="H75" s="133" t="s">
        <v>2143</v>
      </c>
      <c r="I75" s="67">
        <v>0</v>
      </c>
      <c r="J75" s="67">
        <v>0</v>
      </c>
      <c r="K75" s="67">
        <v>0</v>
      </c>
      <c r="L75" s="134">
        <v>0</v>
      </c>
      <c r="M75" s="67">
        <v>0</v>
      </c>
      <c r="N75" s="134">
        <v>0</v>
      </c>
    </row>
    <row r="76" ht="17" customHeight="1" spans="1:14">
      <c r="A76" s="105" t="s">
        <v>2144</v>
      </c>
      <c r="B76" s="67">
        <v>0</v>
      </c>
      <c r="C76" s="67">
        <v>0</v>
      </c>
      <c r="D76" s="67">
        <v>0</v>
      </c>
      <c r="E76" s="134">
        <v>0</v>
      </c>
      <c r="F76" s="67">
        <v>0</v>
      </c>
      <c r="G76" s="134">
        <v>0</v>
      </c>
      <c r="H76" s="133" t="s">
        <v>2145</v>
      </c>
      <c r="I76" s="67">
        <v>0</v>
      </c>
      <c r="J76" s="67">
        <v>0</v>
      </c>
      <c r="K76" s="67">
        <v>0</v>
      </c>
      <c r="L76" s="134">
        <v>0</v>
      </c>
      <c r="M76" s="67">
        <v>0</v>
      </c>
      <c r="N76" s="134">
        <v>0</v>
      </c>
    </row>
    <row r="77" ht="17" customHeight="1" spans="1:14">
      <c r="A77" s="105" t="s">
        <v>2146</v>
      </c>
      <c r="B77" s="67">
        <v>0</v>
      </c>
      <c r="C77" s="67">
        <v>0</v>
      </c>
      <c r="D77" s="67">
        <v>0</v>
      </c>
      <c r="E77" s="134">
        <v>0</v>
      </c>
      <c r="F77" s="67">
        <v>0</v>
      </c>
      <c r="G77" s="134">
        <v>0</v>
      </c>
      <c r="H77" s="133" t="s">
        <v>2147</v>
      </c>
      <c r="I77" s="67">
        <v>0</v>
      </c>
      <c r="J77" s="67">
        <v>0</v>
      </c>
      <c r="K77" s="67">
        <v>0</v>
      </c>
      <c r="L77" s="134">
        <v>0</v>
      </c>
      <c r="M77" s="67">
        <v>0</v>
      </c>
      <c r="N77" s="134">
        <v>0</v>
      </c>
    </row>
    <row r="78" ht="17" customHeight="1" spans="1:14">
      <c r="A78" s="105" t="s">
        <v>2148</v>
      </c>
      <c r="B78" s="67">
        <v>0</v>
      </c>
      <c r="C78" s="67">
        <v>0</v>
      </c>
      <c r="D78" s="67">
        <v>0</v>
      </c>
      <c r="E78" s="134">
        <v>0</v>
      </c>
      <c r="F78" s="67">
        <v>0</v>
      </c>
      <c r="G78" s="134">
        <v>0</v>
      </c>
      <c r="H78" s="133" t="s">
        <v>1346</v>
      </c>
      <c r="I78" s="67">
        <v>0</v>
      </c>
      <c r="J78" s="67">
        <v>0</v>
      </c>
      <c r="K78" s="67">
        <v>0</v>
      </c>
      <c r="L78" s="134">
        <v>0</v>
      </c>
      <c r="M78" s="67">
        <v>0</v>
      </c>
      <c r="N78" s="134">
        <v>0</v>
      </c>
    </row>
    <row r="79" ht="17" customHeight="1" spans="1:14">
      <c r="A79" s="105" t="s">
        <v>2149</v>
      </c>
      <c r="B79" s="67">
        <v>0</v>
      </c>
      <c r="C79" s="67">
        <v>0</v>
      </c>
      <c r="D79" s="67">
        <v>0</v>
      </c>
      <c r="E79" s="134">
        <v>0</v>
      </c>
      <c r="F79" s="67">
        <v>0</v>
      </c>
      <c r="G79" s="134">
        <v>0</v>
      </c>
      <c r="H79" s="133" t="s">
        <v>2150</v>
      </c>
      <c r="I79" s="67">
        <v>0</v>
      </c>
      <c r="J79" s="67">
        <v>0</v>
      </c>
      <c r="K79" s="67">
        <v>0</v>
      </c>
      <c r="L79" s="134">
        <v>0</v>
      </c>
      <c r="M79" s="67">
        <v>0</v>
      </c>
      <c r="N79" s="134">
        <v>0</v>
      </c>
    </row>
    <row r="80" ht="17" customHeight="1" spans="1:14">
      <c r="A80" s="105" t="s">
        <v>2151</v>
      </c>
      <c r="B80" s="67">
        <v>0</v>
      </c>
      <c r="C80" s="67">
        <v>0</v>
      </c>
      <c r="D80" s="67">
        <v>0</v>
      </c>
      <c r="E80" s="134">
        <v>0</v>
      </c>
      <c r="F80" s="67">
        <v>0</v>
      </c>
      <c r="G80" s="134">
        <v>0</v>
      </c>
      <c r="H80" s="133" t="s">
        <v>2152</v>
      </c>
      <c r="I80" s="67">
        <v>0</v>
      </c>
      <c r="J80" s="67">
        <v>0</v>
      </c>
      <c r="K80" s="67">
        <v>0</v>
      </c>
      <c r="L80" s="134">
        <v>0</v>
      </c>
      <c r="M80" s="67">
        <v>0</v>
      </c>
      <c r="N80" s="134">
        <v>0</v>
      </c>
    </row>
    <row r="81" ht="17" customHeight="1" spans="1:14">
      <c r="A81" s="105" t="s">
        <v>2153</v>
      </c>
      <c r="B81" s="67">
        <v>0</v>
      </c>
      <c r="C81" s="67">
        <v>0</v>
      </c>
      <c r="D81" s="67">
        <v>0</v>
      </c>
      <c r="E81" s="134">
        <v>0</v>
      </c>
      <c r="F81" s="67">
        <v>0</v>
      </c>
      <c r="G81" s="134">
        <v>0</v>
      </c>
      <c r="H81" s="133" t="s">
        <v>2154</v>
      </c>
      <c r="I81" s="67">
        <v>0</v>
      </c>
      <c r="J81" s="67">
        <v>0</v>
      </c>
      <c r="K81" s="67">
        <v>0</v>
      </c>
      <c r="L81" s="134">
        <v>0</v>
      </c>
      <c r="M81" s="67">
        <v>0</v>
      </c>
      <c r="N81" s="134">
        <v>0</v>
      </c>
    </row>
    <row r="82" ht="17" customHeight="1" spans="1:14">
      <c r="A82" s="105" t="s">
        <v>2155</v>
      </c>
      <c r="B82" s="67">
        <v>0</v>
      </c>
      <c r="C82" s="67">
        <v>0</v>
      </c>
      <c r="D82" s="67">
        <v>0</v>
      </c>
      <c r="E82" s="134">
        <v>0</v>
      </c>
      <c r="F82" s="67">
        <v>0</v>
      </c>
      <c r="G82" s="134">
        <v>0</v>
      </c>
      <c r="H82" s="133" t="s">
        <v>1668</v>
      </c>
      <c r="I82" s="52">
        <v>25</v>
      </c>
      <c r="J82" s="52">
        <v>25</v>
      </c>
      <c r="K82" s="67">
        <v>24840</v>
      </c>
      <c r="L82" s="134">
        <f>K82/J82</f>
        <v>993.6</v>
      </c>
      <c r="M82" s="120">
        <v>38226</v>
      </c>
      <c r="N82" s="134">
        <f t="shared" ref="N82:N85" si="3">(K82-M82)/M82</f>
        <v>-0.350180505415162</v>
      </c>
    </row>
    <row r="83" ht="17" customHeight="1" spans="1:14">
      <c r="A83" s="105" t="s">
        <v>2156</v>
      </c>
      <c r="B83" s="67">
        <v>0</v>
      </c>
      <c r="C83" s="67">
        <v>0</v>
      </c>
      <c r="D83" s="67">
        <v>0</v>
      </c>
      <c r="E83" s="134">
        <v>0</v>
      </c>
      <c r="F83" s="67">
        <v>0</v>
      </c>
      <c r="G83" s="134">
        <v>0</v>
      </c>
      <c r="H83" s="133" t="s">
        <v>2157</v>
      </c>
      <c r="I83" s="67">
        <v>0</v>
      </c>
      <c r="J83" s="67">
        <v>0</v>
      </c>
      <c r="K83" s="67">
        <v>24700</v>
      </c>
      <c r="L83" s="134">
        <v>0</v>
      </c>
      <c r="M83" s="120">
        <v>37600</v>
      </c>
      <c r="N83" s="134">
        <f t="shared" si="3"/>
        <v>-0.343085106382979</v>
      </c>
    </row>
    <row r="84" ht="17" customHeight="1" spans="1:14">
      <c r="A84" s="105" t="s">
        <v>1340</v>
      </c>
      <c r="B84" s="67">
        <v>0</v>
      </c>
      <c r="C84" s="67">
        <v>0</v>
      </c>
      <c r="D84" s="67">
        <v>0</v>
      </c>
      <c r="E84" s="134">
        <v>0</v>
      </c>
      <c r="F84" s="67">
        <v>0</v>
      </c>
      <c r="G84" s="134">
        <v>0</v>
      </c>
      <c r="H84" s="133" t="s">
        <v>2158</v>
      </c>
      <c r="I84" s="67">
        <v>0</v>
      </c>
      <c r="J84" s="67">
        <v>0</v>
      </c>
      <c r="K84" s="67">
        <v>0</v>
      </c>
      <c r="L84" s="134">
        <v>0</v>
      </c>
      <c r="M84" s="67">
        <v>0</v>
      </c>
      <c r="N84" s="134">
        <v>0</v>
      </c>
    </row>
    <row r="85" ht="17" customHeight="1" spans="1:14">
      <c r="A85" s="105" t="s">
        <v>2159</v>
      </c>
      <c r="B85" s="67">
        <v>0</v>
      </c>
      <c r="C85" s="67">
        <v>0</v>
      </c>
      <c r="D85" s="67">
        <v>0</v>
      </c>
      <c r="E85" s="134">
        <v>0</v>
      </c>
      <c r="F85" s="67">
        <v>0</v>
      </c>
      <c r="G85" s="134">
        <v>0</v>
      </c>
      <c r="H85" s="133" t="s">
        <v>2160</v>
      </c>
      <c r="I85" s="67">
        <v>0</v>
      </c>
      <c r="J85" s="67">
        <v>0</v>
      </c>
      <c r="K85" s="67">
        <v>24700</v>
      </c>
      <c r="L85" s="134">
        <v>0</v>
      </c>
      <c r="M85" s="120">
        <v>37600</v>
      </c>
      <c r="N85" s="134">
        <f t="shared" si="3"/>
        <v>-0.343085106382979</v>
      </c>
    </row>
    <row r="86" ht="17" customHeight="1" spans="1:14">
      <c r="A86" s="105" t="s">
        <v>1351</v>
      </c>
      <c r="B86" s="67">
        <v>0</v>
      </c>
      <c r="C86" s="67">
        <v>0</v>
      </c>
      <c r="D86" s="67">
        <v>0</v>
      </c>
      <c r="E86" s="134">
        <v>0</v>
      </c>
      <c r="F86" s="67">
        <v>0</v>
      </c>
      <c r="G86" s="134">
        <v>0</v>
      </c>
      <c r="H86" s="133" t="s">
        <v>2161</v>
      </c>
      <c r="I86" s="67">
        <v>0</v>
      </c>
      <c r="J86" s="67">
        <v>0</v>
      </c>
      <c r="K86" s="67">
        <v>0</v>
      </c>
      <c r="L86" s="134">
        <v>0</v>
      </c>
      <c r="M86" s="67">
        <v>0</v>
      </c>
      <c r="N86" s="134">
        <v>0</v>
      </c>
    </row>
    <row r="87" ht="17" customHeight="1" spans="1:14">
      <c r="A87" s="105" t="s">
        <v>1353</v>
      </c>
      <c r="B87" s="67">
        <v>0</v>
      </c>
      <c r="C87" s="67">
        <v>0</v>
      </c>
      <c r="D87" s="67">
        <v>0</v>
      </c>
      <c r="E87" s="134">
        <v>0</v>
      </c>
      <c r="F87" s="67">
        <v>0</v>
      </c>
      <c r="G87" s="134">
        <v>0</v>
      </c>
      <c r="H87" s="133" t="s">
        <v>2162</v>
      </c>
      <c r="I87" s="52">
        <v>25</v>
      </c>
      <c r="J87" s="52">
        <v>25</v>
      </c>
      <c r="K87" s="67">
        <v>1</v>
      </c>
      <c r="L87" s="134">
        <f>K87/J87</f>
        <v>0.04</v>
      </c>
      <c r="M87" s="120">
        <v>23</v>
      </c>
      <c r="N87" s="134">
        <f>(K87-M87)/M87</f>
        <v>-0.956521739130435</v>
      </c>
    </row>
    <row r="88" ht="17" customHeight="1" spans="1:14">
      <c r="A88" s="126" t="s">
        <v>2101</v>
      </c>
      <c r="B88" s="67">
        <v>0</v>
      </c>
      <c r="C88" s="67">
        <v>0</v>
      </c>
      <c r="D88" s="112">
        <v>0</v>
      </c>
      <c r="E88" s="134">
        <v>0</v>
      </c>
      <c r="F88" s="67">
        <v>0</v>
      </c>
      <c r="G88" s="134">
        <v>0</v>
      </c>
      <c r="H88" s="137" t="s">
        <v>2163</v>
      </c>
      <c r="I88" s="67">
        <v>0</v>
      </c>
      <c r="J88" s="67">
        <v>0</v>
      </c>
      <c r="K88" s="67">
        <v>0</v>
      </c>
      <c r="L88" s="134">
        <v>0</v>
      </c>
      <c r="M88" s="67">
        <v>0</v>
      </c>
      <c r="N88" s="134">
        <v>0</v>
      </c>
    </row>
    <row r="89" ht="17" customHeight="1" spans="1:14">
      <c r="A89" s="128" t="s">
        <v>2164</v>
      </c>
      <c r="B89" s="67">
        <v>0</v>
      </c>
      <c r="C89" s="67">
        <v>0</v>
      </c>
      <c r="D89" s="116">
        <v>0</v>
      </c>
      <c r="E89" s="134">
        <v>0</v>
      </c>
      <c r="F89" s="67">
        <v>0</v>
      </c>
      <c r="G89" s="134">
        <v>0</v>
      </c>
      <c r="H89" s="137" t="s">
        <v>2165</v>
      </c>
      <c r="I89" s="67">
        <v>0</v>
      </c>
      <c r="J89" s="67">
        <v>0</v>
      </c>
      <c r="K89" s="67">
        <v>0</v>
      </c>
      <c r="L89" s="134">
        <v>0</v>
      </c>
      <c r="M89" s="67">
        <v>0</v>
      </c>
      <c r="N89" s="134">
        <v>0</v>
      </c>
    </row>
    <row r="90" ht="17" customHeight="1" spans="1:14">
      <c r="A90" s="128" t="s">
        <v>2166</v>
      </c>
      <c r="B90" s="67">
        <v>0</v>
      </c>
      <c r="C90" s="67">
        <v>0</v>
      </c>
      <c r="D90" s="116">
        <v>1</v>
      </c>
      <c r="E90" s="134">
        <v>0</v>
      </c>
      <c r="F90" s="67">
        <v>0</v>
      </c>
      <c r="G90" s="134">
        <v>0</v>
      </c>
      <c r="H90" s="137" t="s">
        <v>2167</v>
      </c>
      <c r="I90" s="67">
        <v>0</v>
      </c>
      <c r="J90" s="67">
        <v>0</v>
      </c>
      <c r="K90" s="67">
        <v>0</v>
      </c>
      <c r="L90" s="134">
        <v>0</v>
      </c>
      <c r="M90" s="67">
        <v>0</v>
      </c>
      <c r="N90" s="134">
        <v>0</v>
      </c>
    </row>
    <row r="91" ht="17" customHeight="1" spans="1:14">
      <c r="A91" s="128" t="s">
        <v>2168</v>
      </c>
      <c r="B91" s="67">
        <v>0</v>
      </c>
      <c r="C91" s="67">
        <v>0</v>
      </c>
      <c r="D91" s="116">
        <v>0</v>
      </c>
      <c r="E91" s="134">
        <v>0</v>
      </c>
      <c r="F91" s="67">
        <v>0</v>
      </c>
      <c r="G91" s="134">
        <v>0</v>
      </c>
      <c r="H91" s="137" t="s">
        <v>2169</v>
      </c>
      <c r="I91" s="67">
        <v>0</v>
      </c>
      <c r="J91" s="67">
        <v>0</v>
      </c>
      <c r="K91" s="67">
        <v>0</v>
      </c>
      <c r="L91" s="134">
        <v>0</v>
      </c>
      <c r="M91" s="67">
        <v>0</v>
      </c>
      <c r="N91" s="134">
        <v>0</v>
      </c>
    </row>
    <row r="92" ht="17" customHeight="1" spans="1:14">
      <c r="A92" s="128" t="s">
        <v>2170</v>
      </c>
      <c r="B92" s="67">
        <v>0</v>
      </c>
      <c r="C92" s="67">
        <v>0</v>
      </c>
      <c r="D92" s="116">
        <v>0</v>
      </c>
      <c r="E92" s="134">
        <v>0</v>
      </c>
      <c r="F92" s="67">
        <v>0</v>
      </c>
      <c r="G92" s="134">
        <v>0</v>
      </c>
      <c r="H92" s="137" t="s">
        <v>2171</v>
      </c>
      <c r="I92" s="67">
        <v>0</v>
      </c>
      <c r="J92" s="67">
        <v>0</v>
      </c>
      <c r="K92" s="67">
        <v>0</v>
      </c>
      <c r="L92" s="134">
        <v>0</v>
      </c>
      <c r="M92" s="67">
        <v>0</v>
      </c>
      <c r="N92" s="134">
        <v>0</v>
      </c>
    </row>
    <row r="93" ht="17" customHeight="1" spans="1:14">
      <c r="A93" s="128" t="s">
        <v>2172</v>
      </c>
      <c r="B93" s="67">
        <v>0</v>
      </c>
      <c r="C93" s="67">
        <v>0</v>
      </c>
      <c r="D93" s="116">
        <v>0</v>
      </c>
      <c r="E93" s="134">
        <v>0</v>
      </c>
      <c r="F93" s="67">
        <v>0</v>
      </c>
      <c r="G93" s="134">
        <v>0</v>
      </c>
      <c r="H93" s="137" t="s">
        <v>2173</v>
      </c>
      <c r="I93" s="67">
        <v>0</v>
      </c>
      <c r="J93" s="67">
        <v>0</v>
      </c>
      <c r="K93" s="67">
        <v>0</v>
      </c>
      <c r="L93" s="134">
        <v>0</v>
      </c>
      <c r="M93" s="67">
        <v>0</v>
      </c>
      <c r="N93" s="134">
        <v>0</v>
      </c>
    </row>
    <row r="94" ht="17" customHeight="1" spans="1:14">
      <c r="A94" s="128" t="s">
        <v>2174</v>
      </c>
      <c r="B94" s="67">
        <v>0</v>
      </c>
      <c r="C94" s="67">
        <v>0</v>
      </c>
      <c r="D94" s="116">
        <v>0</v>
      </c>
      <c r="E94" s="134">
        <v>0</v>
      </c>
      <c r="F94" s="67">
        <v>0</v>
      </c>
      <c r="G94" s="134">
        <v>0</v>
      </c>
      <c r="H94" s="137" t="s">
        <v>2175</v>
      </c>
      <c r="I94" s="67">
        <v>0</v>
      </c>
      <c r="J94" s="67">
        <v>0</v>
      </c>
      <c r="K94" s="67">
        <v>0</v>
      </c>
      <c r="L94" s="134">
        <v>0</v>
      </c>
      <c r="M94" s="67">
        <v>0</v>
      </c>
      <c r="N94" s="134">
        <v>0</v>
      </c>
    </row>
    <row r="95" ht="17" customHeight="1" spans="1:14">
      <c r="A95" s="128" t="s">
        <v>2176</v>
      </c>
      <c r="B95" s="67">
        <v>0</v>
      </c>
      <c r="C95" s="67">
        <v>0</v>
      </c>
      <c r="D95" s="116">
        <v>0</v>
      </c>
      <c r="E95" s="134">
        <v>0</v>
      </c>
      <c r="F95" s="67">
        <v>0</v>
      </c>
      <c r="G95" s="134">
        <v>0</v>
      </c>
      <c r="H95" s="137" t="s">
        <v>2177</v>
      </c>
      <c r="I95" s="67">
        <v>0</v>
      </c>
      <c r="J95" s="67">
        <v>0</v>
      </c>
      <c r="K95" s="67">
        <v>0</v>
      </c>
      <c r="L95" s="134">
        <v>0</v>
      </c>
      <c r="M95" s="67">
        <v>0</v>
      </c>
      <c r="N95" s="134">
        <v>0</v>
      </c>
    </row>
    <row r="96" ht="17" customHeight="1" spans="1:14">
      <c r="A96" s="128" t="s">
        <v>2178</v>
      </c>
      <c r="B96" s="67">
        <v>0</v>
      </c>
      <c r="C96" s="67">
        <v>0</v>
      </c>
      <c r="D96" s="116">
        <v>139</v>
      </c>
      <c r="E96" s="134">
        <v>0</v>
      </c>
      <c r="F96" s="116">
        <v>603</v>
      </c>
      <c r="G96" s="134">
        <f>(D96-F96)/F96</f>
        <v>-0.769485903814262</v>
      </c>
      <c r="H96" s="137" t="s">
        <v>2179</v>
      </c>
      <c r="I96" s="67">
        <v>0</v>
      </c>
      <c r="J96" s="67">
        <v>0</v>
      </c>
      <c r="K96" s="67">
        <v>0</v>
      </c>
      <c r="L96" s="134">
        <v>0</v>
      </c>
      <c r="M96" s="67">
        <v>0</v>
      </c>
      <c r="N96" s="134">
        <v>0</v>
      </c>
    </row>
    <row r="97" ht="17" customHeight="1" spans="1:14">
      <c r="A97" s="128" t="s">
        <v>2180</v>
      </c>
      <c r="B97" s="67">
        <v>0</v>
      </c>
      <c r="C97" s="67">
        <v>0</v>
      </c>
      <c r="D97" s="116">
        <v>0</v>
      </c>
      <c r="E97" s="134">
        <v>0</v>
      </c>
      <c r="F97" s="116">
        <v>0</v>
      </c>
      <c r="G97" s="134"/>
      <c r="H97" s="137" t="s">
        <v>2181</v>
      </c>
      <c r="I97" s="67">
        <v>0</v>
      </c>
      <c r="J97" s="67">
        <v>0</v>
      </c>
      <c r="K97" s="67">
        <v>0</v>
      </c>
      <c r="L97" s="134">
        <v>0</v>
      </c>
      <c r="M97" s="67">
        <v>0</v>
      </c>
      <c r="N97" s="134">
        <v>0</v>
      </c>
    </row>
    <row r="98" ht="17" customHeight="1" spans="1:14">
      <c r="A98" s="128" t="s">
        <v>2182</v>
      </c>
      <c r="B98" s="67">
        <v>0</v>
      </c>
      <c r="C98" s="67">
        <v>0</v>
      </c>
      <c r="D98" s="116">
        <v>94</v>
      </c>
      <c r="E98" s="134">
        <v>0</v>
      </c>
      <c r="F98" s="116">
        <v>371</v>
      </c>
      <c r="G98" s="134">
        <f t="shared" ref="G97:G109" si="4">(D98-F98)/F98</f>
        <v>-0.746630727762803</v>
      </c>
      <c r="H98" s="137" t="s">
        <v>2183</v>
      </c>
      <c r="I98" s="67">
        <v>0</v>
      </c>
      <c r="J98" s="67">
        <v>0</v>
      </c>
      <c r="K98" s="67">
        <v>0</v>
      </c>
      <c r="L98" s="134">
        <v>0</v>
      </c>
      <c r="M98" s="67">
        <v>0</v>
      </c>
      <c r="N98" s="134">
        <v>0</v>
      </c>
    </row>
    <row r="99" ht="17" customHeight="1" spans="1:14">
      <c r="A99" s="128" t="s">
        <v>2184</v>
      </c>
      <c r="B99" s="67">
        <v>0</v>
      </c>
      <c r="C99" s="67">
        <v>0</v>
      </c>
      <c r="D99" s="116">
        <v>0</v>
      </c>
      <c r="E99" s="134">
        <v>0</v>
      </c>
      <c r="F99" s="116">
        <v>52</v>
      </c>
      <c r="G99" s="134">
        <f t="shared" si="4"/>
        <v>-1</v>
      </c>
      <c r="H99" s="137" t="s">
        <v>2185</v>
      </c>
      <c r="I99" s="67">
        <v>0</v>
      </c>
      <c r="J99" s="67">
        <v>0</v>
      </c>
      <c r="K99" s="67">
        <v>0</v>
      </c>
      <c r="L99" s="134">
        <v>0</v>
      </c>
      <c r="M99" s="67">
        <v>0</v>
      </c>
      <c r="N99" s="134">
        <v>0</v>
      </c>
    </row>
    <row r="100" ht="17" customHeight="1" spans="1:14">
      <c r="A100" s="128" t="s">
        <v>2186</v>
      </c>
      <c r="B100" s="67">
        <v>0</v>
      </c>
      <c r="C100" s="67">
        <v>0</v>
      </c>
      <c r="D100" s="116">
        <v>23</v>
      </c>
      <c r="E100" s="134">
        <v>0</v>
      </c>
      <c r="F100" s="116">
        <v>44</v>
      </c>
      <c r="G100" s="134">
        <f t="shared" si="4"/>
        <v>-0.477272727272727</v>
      </c>
      <c r="H100" s="137" t="s">
        <v>2187</v>
      </c>
      <c r="I100" s="67">
        <v>0</v>
      </c>
      <c r="J100" s="67">
        <v>0</v>
      </c>
      <c r="K100" s="67">
        <v>0</v>
      </c>
      <c r="L100" s="134">
        <v>0</v>
      </c>
      <c r="M100" s="67">
        <v>0</v>
      </c>
      <c r="N100" s="134">
        <v>0</v>
      </c>
    </row>
    <row r="101" ht="17" customHeight="1" spans="1:14">
      <c r="A101" s="128" t="s">
        <v>2188</v>
      </c>
      <c r="B101" s="67">
        <v>0</v>
      </c>
      <c r="C101" s="67">
        <v>0</v>
      </c>
      <c r="D101" s="116">
        <v>0</v>
      </c>
      <c r="E101" s="134">
        <v>0</v>
      </c>
      <c r="F101" s="116">
        <v>0</v>
      </c>
      <c r="G101" s="134"/>
      <c r="H101" s="137" t="s">
        <v>2189</v>
      </c>
      <c r="I101" s="67">
        <v>0</v>
      </c>
      <c r="J101" s="67">
        <v>0</v>
      </c>
      <c r="K101" s="67">
        <v>0</v>
      </c>
      <c r="L101" s="134">
        <v>0</v>
      </c>
      <c r="M101" s="67">
        <v>0</v>
      </c>
      <c r="N101" s="134">
        <v>0</v>
      </c>
    </row>
    <row r="102" ht="17" customHeight="1" spans="1:14">
      <c r="A102" s="128" t="s">
        <v>2190</v>
      </c>
      <c r="B102" s="67">
        <v>0</v>
      </c>
      <c r="C102" s="67">
        <v>0</v>
      </c>
      <c r="D102" s="116">
        <v>22</v>
      </c>
      <c r="E102" s="134">
        <v>0</v>
      </c>
      <c r="F102" s="116">
        <v>33</v>
      </c>
      <c r="G102" s="134">
        <f t="shared" si="4"/>
        <v>-0.333333333333333</v>
      </c>
      <c r="H102" s="137" t="s">
        <v>2191</v>
      </c>
      <c r="I102" s="67">
        <v>0</v>
      </c>
      <c r="J102" s="67">
        <v>0</v>
      </c>
      <c r="K102" s="67">
        <v>0</v>
      </c>
      <c r="L102" s="134">
        <v>0</v>
      </c>
      <c r="M102" s="67">
        <v>0</v>
      </c>
      <c r="N102" s="134">
        <v>0</v>
      </c>
    </row>
    <row r="103" ht="17" customHeight="1" spans="1:14">
      <c r="A103" s="128" t="s">
        <v>2192</v>
      </c>
      <c r="B103" s="67">
        <v>0</v>
      </c>
      <c r="C103" s="67">
        <v>0</v>
      </c>
      <c r="D103" s="116">
        <v>0</v>
      </c>
      <c r="E103" s="134">
        <v>0</v>
      </c>
      <c r="F103" s="116">
        <v>0</v>
      </c>
      <c r="G103" s="134"/>
      <c r="H103" s="137" t="s">
        <v>1633</v>
      </c>
      <c r="I103" s="67">
        <v>0</v>
      </c>
      <c r="J103" s="67">
        <v>0</v>
      </c>
      <c r="K103" s="67">
        <v>0</v>
      </c>
      <c r="L103" s="134">
        <v>0</v>
      </c>
      <c r="M103" s="67">
        <v>0</v>
      </c>
      <c r="N103" s="134">
        <v>0</v>
      </c>
    </row>
    <row r="104" ht="17" customHeight="1" spans="1:14">
      <c r="A104" s="128" t="s">
        <v>2193</v>
      </c>
      <c r="B104" s="67">
        <v>0</v>
      </c>
      <c r="C104" s="67">
        <v>0</v>
      </c>
      <c r="D104" s="116">
        <v>0</v>
      </c>
      <c r="E104" s="134">
        <v>0</v>
      </c>
      <c r="F104" s="116">
        <v>0</v>
      </c>
      <c r="G104" s="134"/>
      <c r="H104" s="137" t="s">
        <v>2194</v>
      </c>
      <c r="I104" s="67">
        <v>0</v>
      </c>
      <c r="J104" s="67">
        <v>0</v>
      </c>
      <c r="K104" s="67">
        <v>0</v>
      </c>
      <c r="L104" s="134">
        <v>0</v>
      </c>
      <c r="M104" s="67">
        <v>0</v>
      </c>
      <c r="N104" s="134">
        <v>0</v>
      </c>
    </row>
    <row r="105" ht="17" customHeight="1" spans="1:14">
      <c r="A105" s="128" t="s">
        <v>2195</v>
      </c>
      <c r="B105" s="67">
        <v>0</v>
      </c>
      <c r="C105" s="67">
        <v>0</v>
      </c>
      <c r="D105" s="116">
        <v>0</v>
      </c>
      <c r="E105" s="134">
        <v>0</v>
      </c>
      <c r="F105" s="116">
        <v>0</v>
      </c>
      <c r="G105" s="134"/>
      <c r="H105" s="137" t="s">
        <v>2196</v>
      </c>
      <c r="I105" s="67">
        <v>0</v>
      </c>
      <c r="J105" s="67">
        <v>0</v>
      </c>
      <c r="K105" s="67">
        <v>0</v>
      </c>
      <c r="L105" s="134">
        <v>0</v>
      </c>
      <c r="M105" s="67">
        <v>0</v>
      </c>
      <c r="N105" s="134">
        <v>0</v>
      </c>
    </row>
    <row r="106" ht="17" customHeight="1" spans="1:14">
      <c r="A106" s="128" t="s">
        <v>2197</v>
      </c>
      <c r="B106" s="67">
        <v>0</v>
      </c>
      <c r="C106" s="67">
        <v>0</v>
      </c>
      <c r="D106" s="116">
        <v>0</v>
      </c>
      <c r="E106" s="134">
        <v>0</v>
      </c>
      <c r="F106" s="116">
        <v>103</v>
      </c>
      <c r="G106" s="134">
        <f t="shared" si="4"/>
        <v>-1</v>
      </c>
      <c r="H106" s="137" t="s">
        <v>2198</v>
      </c>
      <c r="I106" s="67">
        <v>0</v>
      </c>
      <c r="J106" s="67">
        <v>0</v>
      </c>
      <c r="K106" s="67">
        <v>0</v>
      </c>
      <c r="L106" s="134">
        <v>0</v>
      </c>
      <c r="M106" s="67">
        <v>0</v>
      </c>
      <c r="N106" s="134">
        <v>0</v>
      </c>
    </row>
    <row r="107" ht="17" customHeight="1" spans="1:14">
      <c r="A107" s="128" t="s">
        <v>2199</v>
      </c>
      <c r="B107" s="67">
        <v>0</v>
      </c>
      <c r="C107" s="67">
        <v>0</v>
      </c>
      <c r="D107" s="116">
        <v>0</v>
      </c>
      <c r="E107" s="134">
        <v>0</v>
      </c>
      <c r="F107" s="116">
        <v>0</v>
      </c>
      <c r="G107" s="134"/>
      <c r="H107" s="137" t="s">
        <v>2200</v>
      </c>
      <c r="I107" s="67">
        <v>0</v>
      </c>
      <c r="J107" s="67">
        <v>0</v>
      </c>
      <c r="K107" s="67">
        <v>0</v>
      </c>
      <c r="L107" s="134">
        <v>0</v>
      </c>
      <c r="M107" s="67">
        <v>0</v>
      </c>
      <c r="N107" s="134">
        <v>0</v>
      </c>
    </row>
    <row r="108" ht="17" customHeight="1" spans="1:14">
      <c r="A108" s="128" t="s">
        <v>1591</v>
      </c>
      <c r="B108" s="137">
        <v>2429</v>
      </c>
      <c r="C108" s="137">
        <v>2429</v>
      </c>
      <c r="D108" s="116">
        <v>2428</v>
      </c>
      <c r="E108" s="134">
        <f>D108/C108</f>
        <v>0.999588307945657</v>
      </c>
      <c r="F108" s="116">
        <v>676</v>
      </c>
      <c r="G108" s="134">
        <f t="shared" si="4"/>
        <v>2.59171597633136</v>
      </c>
      <c r="H108" s="137" t="s">
        <v>2201</v>
      </c>
      <c r="I108" s="67">
        <v>0</v>
      </c>
      <c r="J108" s="67">
        <v>0</v>
      </c>
      <c r="K108" s="67">
        <v>0</v>
      </c>
      <c r="L108" s="134">
        <v>0</v>
      </c>
      <c r="M108" s="67">
        <v>0</v>
      </c>
      <c r="N108" s="134">
        <v>0</v>
      </c>
    </row>
    <row r="109" ht="17" customHeight="1" spans="1:14">
      <c r="A109" s="128" t="s">
        <v>2202</v>
      </c>
      <c r="B109" s="67">
        <v>0</v>
      </c>
      <c r="C109" s="67">
        <v>0</v>
      </c>
      <c r="D109" s="116">
        <v>2428</v>
      </c>
      <c r="E109" s="134">
        <v>0</v>
      </c>
      <c r="F109" s="116">
        <v>676</v>
      </c>
      <c r="G109" s="134">
        <f t="shared" si="4"/>
        <v>2.59171597633136</v>
      </c>
      <c r="H109" s="137" t="s">
        <v>2203</v>
      </c>
      <c r="I109" s="67">
        <v>0</v>
      </c>
      <c r="J109" s="67">
        <v>0</v>
      </c>
      <c r="K109" s="67">
        <v>0</v>
      </c>
      <c r="L109" s="134">
        <v>0</v>
      </c>
      <c r="M109" s="67">
        <v>0</v>
      </c>
      <c r="N109" s="134">
        <v>0</v>
      </c>
    </row>
    <row r="110" ht="17" customHeight="1" spans="1:14">
      <c r="A110" s="128" t="s">
        <v>2204</v>
      </c>
      <c r="B110" s="67">
        <v>0</v>
      </c>
      <c r="C110" s="67">
        <v>0</v>
      </c>
      <c r="D110" s="116">
        <v>0</v>
      </c>
      <c r="E110" s="134">
        <v>0</v>
      </c>
      <c r="F110" s="116">
        <v>0</v>
      </c>
      <c r="G110" s="134">
        <v>0</v>
      </c>
      <c r="H110" s="137" t="s">
        <v>2205</v>
      </c>
      <c r="I110" s="67">
        <v>0</v>
      </c>
      <c r="J110" s="67">
        <v>0</v>
      </c>
      <c r="K110" s="67">
        <v>0</v>
      </c>
      <c r="L110" s="134">
        <v>0</v>
      </c>
      <c r="M110" s="67">
        <v>0</v>
      </c>
      <c r="N110" s="134">
        <v>0</v>
      </c>
    </row>
    <row r="111" ht="17" customHeight="1" spans="1:14">
      <c r="A111" s="128" t="s">
        <v>2206</v>
      </c>
      <c r="B111" s="67">
        <v>0</v>
      </c>
      <c r="C111" s="67">
        <v>0</v>
      </c>
      <c r="D111" s="116">
        <v>0</v>
      </c>
      <c r="E111" s="134">
        <v>0</v>
      </c>
      <c r="F111" s="116">
        <v>0</v>
      </c>
      <c r="G111" s="134">
        <v>0</v>
      </c>
      <c r="H111" s="137" t="s">
        <v>2207</v>
      </c>
      <c r="I111" s="67">
        <v>0</v>
      </c>
      <c r="J111" s="67">
        <v>0</v>
      </c>
      <c r="K111" s="67">
        <v>0</v>
      </c>
      <c r="L111" s="134">
        <v>0</v>
      </c>
      <c r="M111" s="67">
        <v>0</v>
      </c>
      <c r="N111" s="134">
        <v>0</v>
      </c>
    </row>
    <row r="112" ht="17" customHeight="1" spans="1:14">
      <c r="A112" s="128" t="s">
        <v>2208</v>
      </c>
      <c r="B112" s="67">
        <v>0</v>
      </c>
      <c r="C112" s="67">
        <v>0</v>
      </c>
      <c r="D112" s="116">
        <v>0</v>
      </c>
      <c r="E112" s="134">
        <v>0</v>
      </c>
      <c r="F112" s="116">
        <v>0</v>
      </c>
      <c r="G112" s="134">
        <v>0</v>
      </c>
      <c r="H112" s="137" t="s">
        <v>2209</v>
      </c>
      <c r="I112" s="67">
        <v>0</v>
      </c>
      <c r="J112" s="67">
        <v>0</v>
      </c>
      <c r="K112" s="67">
        <v>0</v>
      </c>
      <c r="L112" s="134">
        <v>0</v>
      </c>
      <c r="M112" s="67">
        <v>0</v>
      </c>
      <c r="N112" s="134">
        <v>0</v>
      </c>
    </row>
    <row r="113" ht="17" customHeight="1" spans="1:14">
      <c r="A113" s="128" t="s">
        <v>2210</v>
      </c>
      <c r="B113" s="67">
        <v>0</v>
      </c>
      <c r="C113" s="67">
        <v>0</v>
      </c>
      <c r="D113" s="116">
        <v>442</v>
      </c>
      <c r="E113" s="134">
        <v>0</v>
      </c>
      <c r="F113" s="116">
        <v>0</v>
      </c>
      <c r="G113" s="134">
        <v>0</v>
      </c>
      <c r="H113" s="137" t="s">
        <v>2211</v>
      </c>
      <c r="I113" s="67">
        <v>0</v>
      </c>
      <c r="J113" s="67">
        <v>0</v>
      </c>
      <c r="K113" s="67">
        <v>0</v>
      </c>
      <c r="L113" s="134">
        <v>0</v>
      </c>
      <c r="M113" s="67">
        <v>0</v>
      </c>
      <c r="N113" s="134">
        <v>0</v>
      </c>
    </row>
    <row r="114" ht="17" customHeight="1" spans="1:14">
      <c r="A114" s="128" t="s">
        <v>2212</v>
      </c>
      <c r="B114" s="67">
        <v>0</v>
      </c>
      <c r="C114" s="67">
        <v>0</v>
      </c>
      <c r="D114" s="116">
        <v>0</v>
      </c>
      <c r="E114" s="134">
        <v>0</v>
      </c>
      <c r="F114" s="116">
        <v>0</v>
      </c>
      <c r="G114" s="134">
        <v>0</v>
      </c>
      <c r="H114" s="137" t="s">
        <v>2213</v>
      </c>
      <c r="I114" s="67">
        <v>0</v>
      </c>
      <c r="J114" s="67">
        <v>0</v>
      </c>
      <c r="K114" s="67">
        <v>0</v>
      </c>
      <c r="L114" s="134">
        <v>0</v>
      </c>
      <c r="M114" s="67">
        <v>0</v>
      </c>
      <c r="N114" s="134">
        <v>0</v>
      </c>
    </row>
    <row r="115" ht="17" customHeight="1" spans="1:14">
      <c r="A115" s="128" t="s">
        <v>2214</v>
      </c>
      <c r="B115" s="67">
        <v>0</v>
      </c>
      <c r="C115" s="67">
        <v>0</v>
      </c>
      <c r="D115" s="116">
        <v>0</v>
      </c>
      <c r="E115" s="134">
        <v>0</v>
      </c>
      <c r="F115" s="116">
        <v>0</v>
      </c>
      <c r="G115" s="134">
        <v>0</v>
      </c>
      <c r="H115" s="137" t="s">
        <v>2215</v>
      </c>
      <c r="I115" s="67">
        <v>0</v>
      </c>
      <c r="J115" s="67">
        <v>0</v>
      </c>
      <c r="K115" s="67">
        <v>0</v>
      </c>
      <c r="L115" s="134">
        <v>0</v>
      </c>
      <c r="M115" s="67">
        <v>0</v>
      </c>
      <c r="N115" s="134">
        <v>0</v>
      </c>
    </row>
    <row r="116" ht="17" customHeight="1" spans="1:14">
      <c r="A116" s="128" t="s">
        <v>2216</v>
      </c>
      <c r="B116" s="67">
        <v>0</v>
      </c>
      <c r="C116" s="67">
        <v>0</v>
      </c>
      <c r="D116" s="116">
        <v>0</v>
      </c>
      <c r="E116" s="134">
        <v>0</v>
      </c>
      <c r="F116" s="116">
        <v>0</v>
      </c>
      <c r="G116" s="134">
        <v>0</v>
      </c>
      <c r="H116" s="137" t="s">
        <v>2217</v>
      </c>
      <c r="I116" s="67">
        <v>0</v>
      </c>
      <c r="J116" s="67">
        <v>0</v>
      </c>
      <c r="K116" s="67">
        <v>0</v>
      </c>
      <c r="L116" s="134">
        <v>0</v>
      </c>
      <c r="M116" s="67">
        <v>0</v>
      </c>
      <c r="N116" s="134">
        <v>0</v>
      </c>
    </row>
    <row r="117" ht="17" customHeight="1" spans="1:14">
      <c r="A117" s="128" t="s">
        <v>2218</v>
      </c>
      <c r="B117" s="67">
        <v>0</v>
      </c>
      <c r="C117" s="67">
        <v>0</v>
      </c>
      <c r="D117" s="116">
        <v>0</v>
      </c>
      <c r="E117" s="134">
        <v>0</v>
      </c>
      <c r="F117" s="116">
        <v>0</v>
      </c>
      <c r="G117" s="134">
        <v>0</v>
      </c>
      <c r="H117" s="137" t="s">
        <v>1330</v>
      </c>
      <c r="I117" s="67">
        <v>0</v>
      </c>
      <c r="J117" s="67">
        <v>0</v>
      </c>
      <c r="K117" s="67">
        <v>0</v>
      </c>
      <c r="L117" s="134">
        <v>0</v>
      </c>
      <c r="M117" s="67">
        <v>0</v>
      </c>
      <c r="N117" s="134">
        <v>0</v>
      </c>
    </row>
    <row r="118" ht="17" customHeight="1" spans="1:14">
      <c r="A118" s="128" t="s">
        <v>2219</v>
      </c>
      <c r="B118" s="67">
        <v>0</v>
      </c>
      <c r="C118" s="67">
        <v>0</v>
      </c>
      <c r="D118" s="116">
        <v>0</v>
      </c>
      <c r="E118" s="134">
        <v>0</v>
      </c>
      <c r="F118" s="116">
        <v>0</v>
      </c>
      <c r="G118" s="134">
        <v>0</v>
      </c>
      <c r="H118" s="137" t="s">
        <v>1462</v>
      </c>
      <c r="I118" s="67">
        <v>0</v>
      </c>
      <c r="J118" s="67">
        <v>0</v>
      </c>
      <c r="K118" s="67">
        <v>0</v>
      </c>
      <c r="L118" s="134">
        <v>0</v>
      </c>
      <c r="M118" s="67">
        <v>0</v>
      </c>
      <c r="N118" s="134">
        <v>0</v>
      </c>
    </row>
    <row r="119" ht="17" customHeight="1" spans="1:14">
      <c r="A119" s="128" t="s">
        <v>2220</v>
      </c>
      <c r="B119" s="67">
        <v>0</v>
      </c>
      <c r="C119" s="67">
        <v>0</v>
      </c>
      <c r="D119" s="116">
        <v>0</v>
      </c>
      <c r="E119" s="134">
        <v>0</v>
      </c>
      <c r="F119" s="116">
        <v>0</v>
      </c>
      <c r="G119" s="134">
        <v>0</v>
      </c>
      <c r="H119" s="137" t="s">
        <v>1316</v>
      </c>
      <c r="I119" s="67">
        <v>0</v>
      </c>
      <c r="J119" s="67">
        <v>0</v>
      </c>
      <c r="K119" s="67">
        <v>0</v>
      </c>
      <c r="L119" s="134">
        <v>0</v>
      </c>
      <c r="M119" s="67">
        <v>0</v>
      </c>
      <c r="N119" s="134">
        <v>0</v>
      </c>
    </row>
    <row r="120" ht="17" customHeight="1" spans="1:14">
      <c r="A120" s="128" t="s">
        <v>2221</v>
      </c>
      <c r="B120" s="67">
        <v>0</v>
      </c>
      <c r="C120" s="67">
        <v>0</v>
      </c>
      <c r="D120" s="116">
        <v>72</v>
      </c>
      <c r="E120" s="134">
        <v>0</v>
      </c>
      <c r="F120" s="116">
        <v>83</v>
      </c>
      <c r="G120" s="134">
        <f>(D120-F120)/F120</f>
        <v>-0.132530120481928</v>
      </c>
      <c r="H120" s="137" t="s">
        <v>2222</v>
      </c>
      <c r="I120" s="67">
        <v>0</v>
      </c>
      <c r="J120" s="67">
        <v>0</v>
      </c>
      <c r="K120" s="67">
        <v>0</v>
      </c>
      <c r="L120" s="134">
        <v>0</v>
      </c>
      <c r="M120" s="67">
        <v>0</v>
      </c>
      <c r="N120" s="134">
        <v>0</v>
      </c>
    </row>
    <row r="121" ht="17" customHeight="1" spans="1:14">
      <c r="A121" s="128" t="s">
        <v>2223</v>
      </c>
      <c r="B121" s="67">
        <v>0</v>
      </c>
      <c r="C121" s="67">
        <v>0</v>
      </c>
      <c r="D121" s="116">
        <v>444</v>
      </c>
      <c r="E121" s="134">
        <v>0</v>
      </c>
      <c r="F121" s="116">
        <v>444</v>
      </c>
      <c r="G121" s="134">
        <f>(D121-F121)/F121</f>
        <v>0</v>
      </c>
      <c r="H121" s="137" t="s">
        <v>2224</v>
      </c>
      <c r="I121" s="67">
        <v>0</v>
      </c>
      <c r="J121" s="67">
        <v>0</v>
      </c>
      <c r="K121" s="67">
        <v>0</v>
      </c>
      <c r="L121" s="134">
        <v>0</v>
      </c>
      <c r="M121" s="67">
        <v>0</v>
      </c>
      <c r="N121" s="134">
        <v>0</v>
      </c>
    </row>
    <row r="122" ht="17" customHeight="1" spans="1:14">
      <c r="A122" s="128" t="s">
        <v>2225</v>
      </c>
      <c r="B122" s="67">
        <v>0</v>
      </c>
      <c r="C122" s="67">
        <v>0</v>
      </c>
      <c r="D122" s="116">
        <v>0</v>
      </c>
      <c r="E122" s="134">
        <v>0</v>
      </c>
      <c r="F122" s="116">
        <v>0</v>
      </c>
      <c r="G122" s="134">
        <v>0</v>
      </c>
      <c r="H122" s="137" t="s">
        <v>2226</v>
      </c>
      <c r="I122" s="67">
        <v>0</v>
      </c>
      <c r="J122" s="67">
        <v>0</v>
      </c>
      <c r="K122" s="67">
        <v>0</v>
      </c>
      <c r="L122" s="134">
        <v>0</v>
      </c>
      <c r="M122" s="67">
        <v>0</v>
      </c>
      <c r="N122" s="134">
        <v>0</v>
      </c>
    </row>
    <row r="123" ht="17" customHeight="1" spans="1:14">
      <c r="A123" s="128" t="s">
        <v>2227</v>
      </c>
      <c r="B123" s="67">
        <v>0</v>
      </c>
      <c r="C123" s="67">
        <v>0</v>
      </c>
      <c r="D123" s="116">
        <v>0</v>
      </c>
      <c r="E123" s="134">
        <v>0</v>
      </c>
      <c r="F123" s="116">
        <v>0</v>
      </c>
      <c r="G123" s="134">
        <v>0</v>
      </c>
      <c r="H123" s="133" t="s">
        <v>84</v>
      </c>
      <c r="I123" s="52">
        <v>44454</v>
      </c>
      <c r="J123" s="52">
        <v>44454</v>
      </c>
      <c r="K123" s="67">
        <v>88618</v>
      </c>
      <c r="L123" s="134">
        <f>K123/J123</f>
        <v>1.99347640257345</v>
      </c>
      <c r="M123" s="120">
        <v>61294</v>
      </c>
      <c r="N123" s="134">
        <f>(K123-M123)/M123</f>
        <v>0.445785884425882</v>
      </c>
    </row>
    <row r="124" ht="17" customHeight="1" spans="1:15">
      <c r="A124" s="128" t="s">
        <v>2228</v>
      </c>
      <c r="B124" s="67">
        <v>0</v>
      </c>
      <c r="C124" s="67">
        <v>0</v>
      </c>
      <c r="D124" s="116">
        <v>1470</v>
      </c>
      <c r="E124" s="134">
        <v>0</v>
      </c>
      <c r="F124" s="116">
        <v>0</v>
      </c>
      <c r="G124" s="134">
        <v>0</v>
      </c>
      <c r="H124" s="54" t="s">
        <v>1788</v>
      </c>
      <c r="I124" s="67"/>
      <c r="J124" s="67"/>
      <c r="K124" s="67">
        <v>41</v>
      </c>
      <c r="L124" s="52"/>
      <c r="M124" s="52"/>
      <c r="N124" s="121">
        <v>-0.0465116279069767</v>
      </c>
      <c r="O124" s="59"/>
    </row>
    <row r="125" ht="17" customHeight="1" spans="1:15">
      <c r="A125" s="128" t="s">
        <v>2229</v>
      </c>
      <c r="B125" s="67">
        <v>0</v>
      </c>
      <c r="C125" s="67">
        <v>0</v>
      </c>
      <c r="D125" s="116">
        <v>0</v>
      </c>
      <c r="E125" s="134">
        <v>0</v>
      </c>
      <c r="F125" s="116">
        <v>0</v>
      </c>
      <c r="G125" s="134">
        <v>0</v>
      </c>
      <c r="H125" s="54" t="s">
        <v>1796</v>
      </c>
      <c r="I125" s="67"/>
      <c r="J125" s="67"/>
      <c r="K125" s="67">
        <v>5500</v>
      </c>
      <c r="L125" s="52"/>
      <c r="M125" s="52"/>
      <c r="N125" s="121">
        <v>-0.620689655172414</v>
      </c>
      <c r="O125" s="59"/>
    </row>
    <row r="126" ht="17" customHeight="1" spans="1:15">
      <c r="A126" s="128" t="s">
        <v>1597</v>
      </c>
      <c r="B126" s="137">
        <v>31</v>
      </c>
      <c r="C126" s="137">
        <v>31</v>
      </c>
      <c r="D126" s="116">
        <v>0</v>
      </c>
      <c r="E126" s="134">
        <v>0</v>
      </c>
      <c r="F126" s="116">
        <v>0</v>
      </c>
      <c r="G126" s="134">
        <v>0</v>
      </c>
      <c r="H126" s="114" t="s">
        <v>1799</v>
      </c>
      <c r="I126" s="67"/>
      <c r="J126" s="67"/>
      <c r="K126" s="119">
        <v>1579</v>
      </c>
      <c r="L126" s="52"/>
      <c r="M126" s="52"/>
      <c r="N126" s="121">
        <v>-0.177604166666667</v>
      </c>
      <c r="O126" s="59"/>
    </row>
    <row r="127" ht="17" customHeight="1" spans="1:15">
      <c r="A127" s="128" t="s">
        <v>2230</v>
      </c>
      <c r="B127" s="116">
        <v>0</v>
      </c>
      <c r="C127" s="116">
        <v>0</v>
      </c>
      <c r="D127" s="116">
        <v>0</v>
      </c>
      <c r="E127" s="134">
        <v>0</v>
      </c>
      <c r="F127" s="116">
        <v>0</v>
      </c>
      <c r="G127" s="134">
        <v>0</v>
      </c>
      <c r="H127" s="54" t="s">
        <v>1840</v>
      </c>
      <c r="I127" s="67"/>
      <c r="J127" s="67"/>
      <c r="K127" s="67">
        <v>0</v>
      </c>
      <c r="L127" s="52"/>
      <c r="M127" s="52"/>
      <c r="N127" s="121"/>
      <c r="O127" s="59"/>
    </row>
    <row r="128" ht="17" customHeight="1" spans="1:15">
      <c r="A128" s="128" t="s">
        <v>2231</v>
      </c>
      <c r="B128" s="116">
        <v>0</v>
      </c>
      <c r="C128" s="116">
        <v>0</v>
      </c>
      <c r="D128" s="116">
        <v>0</v>
      </c>
      <c r="E128" s="134">
        <v>0</v>
      </c>
      <c r="F128" s="116">
        <v>0</v>
      </c>
      <c r="G128" s="134">
        <v>0</v>
      </c>
      <c r="H128" s="54" t="s">
        <v>2232</v>
      </c>
      <c r="I128" s="67"/>
      <c r="J128" s="67"/>
      <c r="K128" s="67">
        <v>0</v>
      </c>
      <c r="L128" s="52"/>
      <c r="M128" s="52"/>
      <c r="N128" s="121"/>
      <c r="O128" s="59"/>
    </row>
    <row r="129" ht="17" customHeight="1" spans="1:15">
      <c r="A129" s="128" t="s">
        <v>2233</v>
      </c>
      <c r="B129" s="116">
        <v>0</v>
      </c>
      <c r="C129" s="116">
        <v>0</v>
      </c>
      <c r="D129" s="116">
        <v>0</v>
      </c>
      <c r="E129" s="134">
        <v>0</v>
      </c>
      <c r="F129" s="116">
        <v>0</v>
      </c>
      <c r="G129" s="134">
        <v>0</v>
      </c>
      <c r="H129" s="54" t="s">
        <v>1847</v>
      </c>
      <c r="I129" s="67"/>
      <c r="J129" s="67"/>
      <c r="K129" s="67">
        <v>27909</v>
      </c>
      <c r="L129" s="52"/>
      <c r="M129" s="52"/>
      <c r="N129" s="121">
        <v>272.617647058824</v>
      </c>
      <c r="O129" s="59"/>
    </row>
    <row r="130" ht="17" customHeight="1" spans="1:15">
      <c r="A130" s="132" t="s">
        <v>2234</v>
      </c>
      <c r="B130" s="103">
        <v>0</v>
      </c>
      <c r="C130" s="103">
        <v>0</v>
      </c>
      <c r="D130" s="103">
        <v>0</v>
      </c>
      <c r="E130" s="134">
        <v>0</v>
      </c>
      <c r="F130" s="103">
        <v>0</v>
      </c>
      <c r="G130" s="134">
        <v>0</v>
      </c>
      <c r="H130" s="52" t="s">
        <v>2235</v>
      </c>
      <c r="I130" s="67"/>
      <c r="J130" s="67"/>
      <c r="K130" s="67">
        <v>123647</v>
      </c>
      <c r="L130" s="52"/>
      <c r="M130" s="52"/>
      <c r="N130" s="121">
        <v>0.588088724489141</v>
      </c>
      <c r="O130" s="59"/>
    </row>
    <row r="131" ht="18.7" customHeight="1"/>
  </sheetData>
  <mergeCells count="3">
    <mergeCell ref="A1:N1"/>
    <mergeCell ref="A2:N2"/>
    <mergeCell ref="A3:N3"/>
  </mergeCells>
  <printOptions gridLines="1"/>
  <pageMargins left="0.75" right="0.75" top="1" bottom="1" header="0.5" footer="0.5"/>
  <pageSetup paperSize="9" orientation="portrait"/>
  <headerFooter alignWithMargins="0" scaleWithDoc="0">
    <oddHeader>&amp;C&amp;A</oddHeader>
    <oddFooter>&amp;C页(&amp;P)</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31"/>
  <sheetViews>
    <sheetView zoomScale="70" zoomScaleNormal="70" zoomScaleSheetLayoutView="60" workbookViewId="0">
      <selection activeCell="H7" sqref="H7"/>
    </sheetView>
  </sheetViews>
  <sheetFormatPr defaultColWidth="9.14814814814815" defaultRowHeight="15.6" outlineLevelCol="6"/>
  <cols>
    <col min="1" max="1" width="54.75" style="46" customWidth="1"/>
    <col min="2" max="2" width="23.3703703703704" style="46" customWidth="1"/>
    <col min="3" max="3" width="54.75" style="46" customWidth="1"/>
    <col min="4" max="4" width="23.3703703703704" style="46" customWidth="1"/>
    <col min="5" max="16384" width="9.14814814814815" style="46" customWidth="1"/>
  </cols>
  <sheetData>
    <row r="1" ht="48.75" customHeight="1" spans="1:4">
      <c r="A1" s="47" t="s">
        <v>2236</v>
      </c>
      <c r="B1" s="47"/>
      <c r="C1" s="47"/>
      <c r="D1" s="47"/>
    </row>
    <row r="2" ht="23" customHeight="1" spans="1:7">
      <c r="A2" s="47"/>
      <c r="B2" s="47"/>
      <c r="C2" s="47"/>
      <c r="D2" s="122" t="s">
        <v>2237</v>
      </c>
      <c r="E2" s="123"/>
      <c r="F2" s="123"/>
      <c r="G2" s="123"/>
    </row>
    <row r="3" ht="15.55" customHeight="1" spans="1:4">
      <c r="A3" s="49" t="s">
        <v>27</v>
      </c>
      <c r="B3" s="49"/>
      <c r="C3" s="49"/>
      <c r="D3" s="49"/>
    </row>
    <row r="4" ht="17" customHeight="1" spans="1:4">
      <c r="A4" s="50" t="s">
        <v>28</v>
      </c>
      <c r="B4" s="50" t="s">
        <v>31</v>
      </c>
      <c r="C4" s="50" t="s">
        <v>28</v>
      </c>
      <c r="D4" s="50" t="s">
        <v>31</v>
      </c>
    </row>
    <row r="5" ht="17" customHeight="1" spans="1:4">
      <c r="A5" s="54" t="s">
        <v>950</v>
      </c>
      <c r="B5" s="55">
        <v>0</v>
      </c>
      <c r="C5" s="105" t="s">
        <v>1153</v>
      </c>
      <c r="D5" s="55">
        <v>60216</v>
      </c>
    </row>
    <row r="6" ht="17" customHeight="1" spans="1:4">
      <c r="A6" s="54" t="s">
        <v>2025</v>
      </c>
      <c r="B6" s="55">
        <v>0</v>
      </c>
      <c r="C6" s="105" t="s">
        <v>2026</v>
      </c>
      <c r="D6" s="55">
        <v>59314</v>
      </c>
    </row>
    <row r="7" ht="17" customHeight="1" spans="1:4">
      <c r="A7" s="54" t="s">
        <v>2027</v>
      </c>
      <c r="B7" s="55">
        <v>0</v>
      </c>
      <c r="C7" s="105" t="s">
        <v>2028</v>
      </c>
      <c r="D7" s="55">
        <v>5756</v>
      </c>
    </row>
    <row r="8" ht="17" customHeight="1" spans="1:4">
      <c r="A8" s="54" t="s">
        <v>2029</v>
      </c>
      <c r="B8" s="55">
        <v>0</v>
      </c>
      <c r="C8" s="105" t="s">
        <v>2030</v>
      </c>
      <c r="D8" s="55">
        <v>25487</v>
      </c>
    </row>
    <row r="9" ht="17" customHeight="1" spans="1:4">
      <c r="A9" s="54" t="s">
        <v>2031</v>
      </c>
      <c r="B9" s="55">
        <v>0</v>
      </c>
      <c r="C9" s="105" t="s">
        <v>2032</v>
      </c>
      <c r="D9" s="55">
        <v>1442</v>
      </c>
    </row>
    <row r="10" ht="17" customHeight="1" spans="1:4">
      <c r="A10" s="54" t="s">
        <v>2033</v>
      </c>
      <c r="B10" s="55">
        <v>0</v>
      </c>
      <c r="C10" s="105" t="s">
        <v>2034</v>
      </c>
      <c r="D10" s="55">
        <v>7143</v>
      </c>
    </row>
    <row r="11" ht="17" customHeight="1" spans="1:4">
      <c r="A11" s="54" t="s">
        <v>2035</v>
      </c>
      <c r="B11" s="55">
        <v>0</v>
      </c>
      <c r="C11" s="105" t="s">
        <v>2036</v>
      </c>
      <c r="D11" s="55">
        <v>0</v>
      </c>
    </row>
    <row r="12" ht="17" customHeight="1" spans="1:4">
      <c r="A12" s="54" t="s">
        <v>2037</v>
      </c>
      <c r="B12" s="55">
        <v>0</v>
      </c>
      <c r="C12" s="105" t="s">
        <v>2038</v>
      </c>
      <c r="D12" s="55">
        <v>447</v>
      </c>
    </row>
    <row r="13" ht="17" customHeight="1" spans="1:4">
      <c r="A13" s="105" t="s">
        <v>937</v>
      </c>
      <c r="B13" s="55">
        <v>0</v>
      </c>
      <c r="C13" s="105" t="s">
        <v>2039</v>
      </c>
      <c r="D13" s="55">
        <v>0</v>
      </c>
    </row>
    <row r="14" ht="17" customHeight="1" spans="1:4">
      <c r="A14" s="124" t="s">
        <v>2040</v>
      </c>
      <c r="B14" s="125">
        <v>0</v>
      </c>
      <c r="C14" s="105" t="s">
        <v>2041</v>
      </c>
      <c r="D14" s="55">
        <v>0</v>
      </c>
    </row>
    <row r="15" ht="17" customHeight="1" spans="1:4">
      <c r="A15" s="105" t="s">
        <v>2042</v>
      </c>
      <c r="B15" s="55">
        <v>0</v>
      </c>
      <c r="C15" s="105" t="s">
        <v>2043</v>
      </c>
      <c r="D15" s="55">
        <v>604</v>
      </c>
    </row>
    <row r="16" ht="17" customHeight="1" spans="1:4">
      <c r="A16" s="105" t="s">
        <v>2044</v>
      </c>
      <c r="B16" s="55">
        <v>0</v>
      </c>
      <c r="C16" s="105" t="s">
        <v>2045</v>
      </c>
      <c r="D16" s="55">
        <v>0</v>
      </c>
    </row>
    <row r="17" ht="17" customHeight="1" spans="1:4">
      <c r="A17" s="105" t="s">
        <v>2046</v>
      </c>
      <c r="B17" s="55">
        <v>0</v>
      </c>
      <c r="C17" s="105" t="s">
        <v>1470</v>
      </c>
      <c r="D17" s="55">
        <v>0</v>
      </c>
    </row>
    <row r="18" ht="17" customHeight="1" spans="1:4">
      <c r="A18" s="105" t="s">
        <v>2047</v>
      </c>
      <c r="B18" s="55">
        <v>0</v>
      </c>
      <c r="C18" s="105" t="s">
        <v>2048</v>
      </c>
      <c r="D18" s="55">
        <v>18435</v>
      </c>
    </row>
    <row r="19" ht="17" customHeight="1" spans="1:4">
      <c r="A19" s="105" t="s">
        <v>2049</v>
      </c>
      <c r="B19" s="55">
        <v>0</v>
      </c>
      <c r="C19" s="105" t="s">
        <v>2050</v>
      </c>
      <c r="D19" s="55">
        <v>0</v>
      </c>
    </row>
    <row r="20" ht="17" customHeight="1" spans="1:4">
      <c r="A20" s="105" t="s">
        <v>2051</v>
      </c>
      <c r="B20" s="55">
        <v>0</v>
      </c>
      <c r="C20" s="105" t="s">
        <v>2028</v>
      </c>
      <c r="D20" s="55">
        <v>0</v>
      </c>
    </row>
    <row r="21" ht="17" customHeight="1" spans="1:4">
      <c r="A21" s="105" t="s">
        <v>2052</v>
      </c>
      <c r="B21" s="55">
        <v>0</v>
      </c>
      <c r="C21" s="105" t="s">
        <v>2030</v>
      </c>
      <c r="D21" s="55">
        <v>0</v>
      </c>
    </row>
    <row r="22" ht="17" customHeight="1" spans="1:4">
      <c r="A22" s="105" t="s">
        <v>2053</v>
      </c>
      <c r="B22" s="55">
        <v>0</v>
      </c>
      <c r="C22" s="105" t="s">
        <v>2054</v>
      </c>
      <c r="D22" s="55">
        <v>0</v>
      </c>
    </row>
    <row r="23" ht="17" customHeight="1" spans="1:4">
      <c r="A23" s="105" t="s">
        <v>2055</v>
      </c>
      <c r="B23" s="55">
        <v>0</v>
      </c>
      <c r="C23" s="105" t="s">
        <v>2056</v>
      </c>
      <c r="D23" s="55">
        <v>0</v>
      </c>
    </row>
    <row r="24" ht="17" customHeight="1" spans="1:4">
      <c r="A24" s="105" t="s">
        <v>2057</v>
      </c>
      <c r="B24" s="55">
        <v>0</v>
      </c>
      <c r="C24" s="105" t="s">
        <v>2058</v>
      </c>
      <c r="D24" s="55">
        <v>654</v>
      </c>
    </row>
    <row r="25" ht="17" customHeight="1" spans="1:4">
      <c r="A25" s="105" t="s">
        <v>2059</v>
      </c>
      <c r="B25" s="55">
        <v>0</v>
      </c>
      <c r="C25" s="105" t="s">
        <v>2060</v>
      </c>
      <c r="D25" s="55">
        <v>230</v>
      </c>
    </row>
    <row r="26" ht="17" customHeight="1" spans="1:4">
      <c r="A26" s="105" t="s">
        <v>2061</v>
      </c>
      <c r="B26" s="55">
        <v>0</v>
      </c>
      <c r="C26" s="105" t="s">
        <v>2062</v>
      </c>
      <c r="D26" s="55">
        <v>409</v>
      </c>
    </row>
    <row r="27" ht="17" customHeight="1" spans="1:4">
      <c r="A27" s="105" t="s">
        <v>2063</v>
      </c>
      <c r="B27" s="55">
        <v>0</v>
      </c>
      <c r="C27" s="105" t="s">
        <v>2064</v>
      </c>
      <c r="D27" s="55">
        <v>0</v>
      </c>
    </row>
    <row r="28" ht="17" customHeight="1" spans="1:4">
      <c r="A28" s="105" t="s">
        <v>2065</v>
      </c>
      <c r="B28" s="55">
        <v>0</v>
      </c>
      <c r="C28" s="105" t="s">
        <v>2066</v>
      </c>
      <c r="D28" s="55">
        <v>0</v>
      </c>
    </row>
    <row r="29" ht="17" customHeight="1" spans="1:4">
      <c r="A29" s="105" t="s">
        <v>926</v>
      </c>
      <c r="B29" s="55">
        <v>1134</v>
      </c>
      <c r="C29" s="105" t="s">
        <v>2067</v>
      </c>
      <c r="D29" s="55">
        <v>15</v>
      </c>
    </row>
    <row r="30" ht="17" customHeight="1" spans="1:4">
      <c r="A30" s="105" t="s">
        <v>2068</v>
      </c>
      <c r="B30" s="55">
        <v>1134</v>
      </c>
      <c r="C30" s="105" t="s">
        <v>2069</v>
      </c>
      <c r="D30" s="55">
        <v>248</v>
      </c>
    </row>
    <row r="31" ht="17" customHeight="1" spans="1:4">
      <c r="A31" s="105" t="s">
        <v>2070</v>
      </c>
      <c r="B31" s="55">
        <v>1134</v>
      </c>
      <c r="C31" s="105" t="s">
        <v>2071</v>
      </c>
      <c r="D31" s="55">
        <v>194</v>
      </c>
    </row>
    <row r="32" ht="17" customHeight="1" spans="1:4">
      <c r="A32" s="105" t="s">
        <v>2072</v>
      </c>
      <c r="B32" s="55">
        <v>0</v>
      </c>
      <c r="C32" s="105" t="s">
        <v>2073</v>
      </c>
      <c r="D32" s="55">
        <v>54</v>
      </c>
    </row>
    <row r="33" ht="17" customHeight="1" spans="1:4">
      <c r="A33" s="105" t="s">
        <v>2074</v>
      </c>
      <c r="B33" s="55">
        <v>0</v>
      </c>
      <c r="C33" s="105" t="s">
        <v>2075</v>
      </c>
      <c r="D33" s="55">
        <v>0</v>
      </c>
    </row>
    <row r="34" ht="17" customHeight="1" spans="1:4">
      <c r="A34" s="105" t="s">
        <v>2076</v>
      </c>
      <c r="B34" s="55">
        <v>0</v>
      </c>
      <c r="C34" s="105" t="s">
        <v>2077</v>
      </c>
      <c r="D34" s="55">
        <v>0</v>
      </c>
    </row>
    <row r="35" ht="17" customHeight="1" spans="1:4">
      <c r="A35" s="105" t="s">
        <v>2070</v>
      </c>
      <c r="B35" s="55">
        <v>0</v>
      </c>
      <c r="C35" s="105" t="s">
        <v>2078</v>
      </c>
      <c r="D35" s="55">
        <v>0</v>
      </c>
    </row>
    <row r="36" ht="17" customHeight="1" spans="1:4">
      <c r="A36" s="105" t="s">
        <v>2072</v>
      </c>
      <c r="B36" s="55">
        <v>0</v>
      </c>
      <c r="C36" s="105" t="s">
        <v>2079</v>
      </c>
      <c r="D36" s="55">
        <v>0</v>
      </c>
    </row>
    <row r="37" ht="17" customHeight="1" spans="1:4">
      <c r="A37" s="105" t="s">
        <v>2080</v>
      </c>
      <c r="B37" s="55">
        <v>0</v>
      </c>
      <c r="C37" s="105" t="s">
        <v>2081</v>
      </c>
      <c r="D37" s="55">
        <v>0</v>
      </c>
    </row>
    <row r="38" ht="17" customHeight="1" spans="1:4">
      <c r="A38" s="105" t="s">
        <v>2082</v>
      </c>
      <c r="B38" s="55">
        <v>0</v>
      </c>
      <c r="C38" s="105" t="s">
        <v>2083</v>
      </c>
      <c r="D38" s="55">
        <v>0</v>
      </c>
    </row>
    <row r="39" ht="17" customHeight="1" spans="1:4">
      <c r="A39" s="105" t="s">
        <v>2072</v>
      </c>
      <c r="B39" s="55">
        <v>0</v>
      </c>
      <c r="C39" s="105" t="s">
        <v>2078</v>
      </c>
      <c r="D39" s="55">
        <v>0</v>
      </c>
    </row>
    <row r="40" ht="17" customHeight="1" spans="1:4">
      <c r="A40" s="105" t="s">
        <v>2084</v>
      </c>
      <c r="B40" s="55">
        <v>0</v>
      </c>
      <c r="C40" s="105" t="s">
        <v>2079</v>
      </c>
      <c r="D40" s="55">
        <v>0</v>
      </c>
    </row>
    <row r="41" ht="17" customHeight="1" spans="1:4">
      <c r="A41" s="105" t="s">
        <v>1113</v>
      </c>
      <c r="B41" s="55">
        <v>0</v>
      </c>
      <c r="C41" s="105" t="s">
        <v>2085</v>
      </c>
      <c r="D41" s="55">
        <v>0</v>
      </c>
    </row>
    <row r="42" ht="17" customHeight="1" spans="1:4">
      <c r="A42" s="105" t="s">
        <v>2086</v>
      </c>
      <c r="B42" s="55">
        <v>0</v>
      </c>
      <c r="C42" s="105" t="s">
        <v>2087</v>
      </c>
      <c r="D42" s="55">
        <v>0</v>
      </c>
    </row>
    <row r="43" ht="17" customHeight="1" spans="1:4">
      <c r="A43" s="105" t="s">
        <v>2088</v>
      </c>
      <c r="B43" s="55">
        <v>0</v>
      </c>
      <c r="C43" s="105" t="s">
        <v>2089</v>
      </c>
      <c r="D43" s="55">
        <v>0</v>
      </c>
    </row>
    <row r="44" ht="17" customHeight="1" spans="1:4">
      <c r="A44" s="105" t="s">
        <v>2090</v>
      </c>
      <c r="B44" s="55">
        <v>0</v>
      </c>
      <c r="C44" s="105" t="s">
        <v>2091</v>
      </c>
      <c r="D44" s="55">
        <v>0</v>
      </c>
    </row>
    <row r="45" ht="17" customHeight="1" spans="1:4">
      <c r="A45" s="105" t="s">
        <v>2092</v>
      </c>
      <c r="B45" s="55">
        <v>0</v>
      </c>
      <c r="C45" s="105" t="s">
        <v>2093</v>
      </c>
      <c r="D45" s="55">
        <v>0</v>
      </c>
    </row>
    <row r="46" ht="17" customHeight="1" spans="1:4">
      <c r="A46" s="105" t="s">
        <v>2094</v>
      </c>
      <c r="B46" s="55">
        <v>0</v>
      </c>
      <c r="C46" s="105" t="s">
        <v>2095</v>
      </c>
      <c r="D46" s="55">
        <v>0</v>
      </c>
    </row>
    <row r="47" ht="17" customHeight="1" spans="1:4">
      <c r="A47" s="105" t="s">
        <v>2096</v>
      </c>
      <c r="B47" s="55">
        <v>0</v>
      </c>
      <c r="C47" s="105" t="s">
        <v>2097</v>
      </c>
      <c r="D47" s="55">
        <v>0</v>
      </c>
    </row>
    <row r="48" ht="17" customHeight="1" spans="1:4">
      <c r="A48" s="105" t="s">
        <v>2098</v>
      </c>
      <c r="B48" s="55">
        <v>0</v>
      </c>
      <c r="C48" s="105" t="s">
        <v>2099</v>
      </c>
      <c r="D48" s="55">
        <v>0</v>
      </c>
    </row>
    <row r="49" ht="17" customHeight="1" spans="1:4">
      <c r="A49" s="105" t="s">
        <v>2100</v>
      </c>
      <c r="B49" s="55">
        <v>0</v>
      </c>
      <c r="C49" s="105" t="s">
        <v>2101</v>
      </c>
      <c r="D49" s="55">
        <v>0</v>
      </c>
    </row>
    <row r="50" ht="17" customHeight="1" spans="1:4">
      <c r="A50" s="105" t="s">
        <v>2102</v>
      </c>
      <c r="B50" s="55">
        <v>0</v>
      </c>
      <c r="C50" s="105" t="s">
        <v>2103</v>
      </c>
      <c r="D50" s="55">
        <v>0</v>
      </c>
    </row>
    <row r="51" ht="17" customHeight="1" spans="1:4">
      <c r="A51" s="105" t="s">
        <v>2104</v>
      </c>
      <c r="B51" s="55">
        <v>0</v>
      </c>
      <c r="C51" s="105" t="s">
        <v>2105</v>
      </c>
      <c r="D51" s="55">
        <v>0</v>
      </c>
    </row>
    <row r="52" ht="17" customHeight="1" spans="1:4">
      <c r="A52" s="105" t="s">
        <v>2078</v>
      </c>
      <c r="B52" s="55">
        <v>0</v>
      </c>
      <c r="C52" s="105" t="s">
        <v>2106</v>
      </c>
      <c r="D52" s="55">
        <v>0</v>
      </c>
    </row>
    <row r="53" ht="17" customHeight="1" spans="1:4">
      <c r="A53" s="105" t="s">
        <v>2079</v>
      </c>
      <c r="B53" s="55">
        <v>0</v>
      </c>
      <c r="C53" s="105" t="s">
        <v>2107</v>
      </c>
      <c r="D53" s="55">
        <v>0</v>
      </c>
    </row>
    <row r="54" ht="17" customHeight="1" spans="1:4">
      <c r="A54" s="105" t="s">
        <v>2108</v>
      </c>
      <c r="B54" s="55">
        <v>0</v>
      </c>
      <c r="C54" s="105" t="s">
        <v>1367</v>
      </c>
      <c r="D54" s="55">
        <v>0</v>
      </c>
    </row>
    <row r="55" ht="17" customHeight="1" spans="1:4">
      <c r="A55" s="105" t="s">
        <v>2109</v>
      </c>
      <c r="B55" s="55">
        <v>0</v>
      </c>
      <c r="C55" s="105" t="s">
        <v>2110</v>
      </c>
      <c r="D55" s="55">
        <v>0</v>
      </c>
    </row>
    <row r="56" ht="17" customHeight="1" spans="1:4">
      <c r="A56" s="105" t="s">
        <v>2111</v>
      </c>
      <c r="B56" s="55">
        <v>0</v>
      </c>
      <c r="C56" s="105" t="s">
        <v>2112</v>
      </c>
      <c r="D56" s="55">
        <v>0</v>
      </c>
    </row>
    <row r="57" ht="17" customHeight="1" spans="1:4">
      <c r="A57" s="105" t="s">
        <v>2113</v>
      </c>
      <c r="B57" s="55">
        <v>0</v>
      </c>
      <c r="C57" s="105" t="s">
        <v>2114</v>
      </c>
      <c r="D57" s="55">
        <v>0</v>
      </c>
    </row>
    <row r="58" ht="17" customHeight="1" spans="1:4">
      <c r="A58" s="105" t="s">
        <v>2115</v>
      </c>
      <c r="B58" s="55">
        <v>0</v>
      </c>
      <c r="C58" s="105" t="s">
        <v>2116</v>
      </c>
      <c r="D58" s="55">
        <v>0</v>
      </c>
    </row>
    <row r="59" ht="17" customHeight="1" spans="1:4">
      <c r="A59" s="105" t="s">
        <v>2117</v>
      </c>
      <c r="B59" s="55">
        <v>0</v>
      </c>
      <c r="C59" s="105" t="s">
        <v>2118</v>
      </c>
      <c r="D59" s="55">
        <v>0</v>
      </c>
    </row>
    <row r="60" ht="17" customHeight="1" spans="1:4">
      <c r="A60" s="105" t="s">
        <v>1216</v>
      </c>
      <c r="B60" s="55">
        <v>0</v>
      </c>
      <c r="C60" s="105" t="s">
        <v>1424</v>
      </c>
      <c r="D60" s="55">
        <v>0</v>
      </c>
    </row>
    <row r="61" ht="17" customHeight="1" spans="1:4">
      <c r="A61" s="105" t="s">
        <v>2119</v>
      </c>
      <c r="B61" s="55">
        <v>0</v>
      </c>
      <c r="C61" s="105" t="s">
        <v>2120</v>
      </c>
      <c r="D61" s="55">
        <v>0</v>
      </c>
    </row>
    <row r="62" ht="17" customHeight="1" spans="1:4">
      <c r="A62" s="105" t="s">
        <v>2072</v>
      </c>
      <c r="B62" s="55">
        <v>0</v>
      </c>
      <c r="C62" s="105" t="s">
        <v>2121</v>
      </c>
      <c r="D62" s="55">
        <v>0</v>
      </c>
    </row>
    <row r="63" ht="17" customHeight="1" spans="1:4">
      <c r="A63" s="105" t="s">
        <v>2122</v>
      </c>
      <c r="B63" s="55">
        <v>0</v>
      </c>
      <c r="C63" s="105" t="s">
        <v>2123</v>
      </c>
      <c r="D63" s="55">
        <v>0</v>
      </c>
    </row>
    <row r="64" ht="17" customHeight="1" spans="1:4">
      <c r="A64" s="105" t="s">
        <v>2124</v>
      </c>
      <c r="B64" s="55">
        <v>0</v>
      </c>
      <c r="C64" s="105" t="s">
        <v>2125</v>
      </c>
      <c r="D64" s="55">
        <v>0</v>
      </c>
    </row>
    <row r="65" ht="17" customHeight="1" spans="1:4">
      <c r="A65" s="105" t="s">
        <v>2126</v>
      </c>
      <c r="B65" s="55">
        <v>0</v>
      </c>
      <c r="C65" s="105" t="s">
        <v>2127</v>
      </c>
      <c r="D65" s="55">
        <v>0</v>
      </c>
    </row>
    <row r="66" ht="17" customHeight="1" spans="1:4">
      <c r="A66" s="105" t="s">
        <v>2128</v>
      </c>
      <c r="B66" s="55">
        <v>0</v>
      </c>
      <c r="C66" s="105" t="s">
        <v>2129</v>
      </c>
      <c r="D66" s="55">
        <v>0</v>
      </c>
    </row>
    <row r="67" ht="17" customHeight="1" spans="1:4">
      <c r="A67" s="105" t="s">
        <v>2072</v>
      </c>
      <c r="B67" s="55">
        <v>0</v>
      </c>
      <c r="C67" s="105" t="s">
        <v>2130</v>
      </c>
      <c r="D67" s="55">
        <v>0</v>
      </c>
    </row>
    <row r="68" ht="17" customHeight="1" spans="1:4">
      <c r="A68" s="105" t="s">
        <v>2122</v>
      </c>
      <c r="B68" s="55">
        <v>0</v>
      </c>
      <c r="C68" s="105" t="s">
        <v>2131</v>
      </c>
      <c r="D68" s="55">
        <v>0</v>
      </c>
    </row>
    <row r="69" ht="17" customHeight="1" spans="1:4">
      <c r="A69" s="105" t="s">
        <v>2132</v>
      </c>
      <c r="B69" s="55">
        <v>0</v>
      </c>
      <c r="C69" s="105" t="s">
        <v>2133</v>
      </c>
      <c r="D69" s="55">
        <v>0</v>
      </c>
    </row>
    <row r="70" ht="17" customHeight="1" spans="1:4">
      <c r="A70" s="105" t="s">
        <v>2134</v>
      </c>
      <c r="B70" s="55">
        <v>0</v>
      </c>
      <c r="C70" s="105" t="s">
        <v>2135</v>
      </c>
      <c r="D70" s="55">
        <v>0</v>
      </c>
    </row>
    <row r="71" ht="17" customHeight="1" spans="1:4">
      <c r="A71" s="105" t="s">
        <v>2136</v>
      </c>
      <c r="B71" s="55">
        <v>0</v>
      </c>
      <c r="C71" s="105" t="s">
        <v>2131</v>
      </c>
      <c r="D71" s="55">
        <v>0</v>
      </c>
    </row>
    <row r="72" ht="17" customHeight="1" spans="1:4">
      <c r="A72" s="105" t="s">
        <v>1256</v>
      </c>
      <c r="B72" s="55">
        <v>0</v>
      </c>
      <c r="C72" s="105" t="s">
        <v>2137</v>
      </c>
      <c r="D72" s="55">
        <v>0</v>
      </c>
    </row>
    <row r="73" ht="17" customHeight="1" spans="1:4">
      <c r="A73" s="105" t="s">
        <v>2138</v>
      </c>
      <c r="B73" s="55">
        <v>0</v>
      </c>
      <c r="C73" s="105" t="s">
        <v>2139</v>
      </c>
      <c r="D73" s="55">
        <v>0</v>
      </c>
    </row>
    <row r="74" ht="17" customHeight="1" spans="1:4">
      <c r="A74" s="105" t="s">
        <v>2140</v>
      </c>
      <c r="B74" s="55">
        <v>0</v>
      </c>
      <c r="C74" s="105" t="s">
        <v>2141</v>
      </c>
      <c r="D74" s="55">
        <v>0</v>
      </c>
    </row>
    <row r="75" ht="17" customHeight="1" spans="1:4">
      <c r="A75" s="105" t="s">
        <v>2142</v>
      </c>
      <c r="B75" s="55">
        <v>0</v>
      </c>
      <c r="C75" s="105" t="s">
        <v>2143</v>
      </c>
      <c r="D75" s="55">
        <v>0</v>
      </c>
    </row>
    <row r="76" ht="17" customHeight="1" spans="1:4">
      <c r="A76" s="105" t="s">
        <v>2144</v>
      </c>
      <c r="B76" s="55">
        <v>0</v>
      </c>
      <c r="C76" s="105" t="s">
        <v>2145</v>
      </c>
      <c r="D76" s="55">
        <v>0</v>
      </c>
    </row>
    <row r="77" ht="17" customHeight="1" spans="1:4">
      <c r="A77" s="105" t="s">
        <v>2146</v>
      </c>
      <c r="B77" s="55">
        <v>0</v>
      </c>
      <c r="C77" s="105" t="s">
        <v>2147</v>
      </c>
      <c r="D77" s="55">
        <v>0</v>
      </c>
    </row>
    <row r="78" ht="17" customHeight="1" spans="1:4">
      <c r="A78" s="105" t="s">
        <v>2148</v>
      </c>
      <c r="B78" s="55">
        <v>0</v>
      </c>
      <c r="C78" s="105" t="s">
        <v>1346</v>
      </c>
      <c r="D78" s="55">
        <v>0</v>
      </c>
    </row>
    <row r="79" ht="17" customHeight="1" spans="1:4">
      <c r="A79" s="105" t="s">
        <v>2149</v>
      </c>
      <c r="B79" s="55">
        <v>0</v>
      </c>
      <c r="C79" s="105" t="s">
        <v>2150</v>
      </c>
      <c r="D79" s="55">
        <v>0</v>
      </c>
    </row>
    <row r="80" ht="17" customHeight="1" spans="1:4">
      <c r="A80" s="105" t="s">
        <v>2151</v>
      </c>
      <c r="B80" s="55">
        <v>0</v>
      </c>
      <c r="C80" s="105" t="s">
        <v>2152</v>
      </c>
      <c r="D80" s="55">
        <v>0</v>
      </c>
    </row>
    <row r="81" ht="17" customHeight="1" spans="1:4">
      <c r="A81" s="105" t="s">
        <v>2153</v>
      </c>
      <c r="B81" s="55">
        <v>0</v>
      </c>
      <c r="C81" s="105" t="s">
        <v>2154</v>
      </c>
      <c r="D81" s="55">
        <v>0</v>
      </c>
    </row>
    <row r="82" ht="17" customHeight="1" spans="1:4">
      <c r="A82" s="105" t="s">
        <v>2155</v>
      </c>
      <c r="B82" s="55">
        <v>0</v>
      </c>
      <c r="C82" s="105" t="s">
        <v>1668</v>
      </c>
      <c r="D82" s="55">
        <v>24840</v>
      </c>
    </row>
    <row r="83" ht="17" customHeight="1" spans="1:4">
      <c r="A83" s="105" t="s">
        <v>2156</v>
      </c>
      <c r="B83" s="55">
        <v>0</v>
      </c>
      <c r="C83" s="105" t="s">
        <v>2157</v>
      </c>
      <c r="D83" s="55">
        <v>24700</v>
      </c>
    </row>
    <row r="84" ht="17" customHeight="1" spans="1:4">
      <c r="A84" s="105" t="s">
        <v>1340</v>
      </c>
      <c r="B84" s="55">
        <v>0</v>
      </c>
      <c r="C84" s="105" t="s">
        <v>2158</v>
      </c>
      <c r="D84" s="55">
        <v>0</v>
      </c>
    </row>
    <row r="85" ht="17" customHeight="1" spans="1:4">
      <c r="A85" s="105" t="s">
        <v>2159</v>
      </c>
      <c r="B85" s="55">
        <v>0</v>
      </c>
      <c r="C85" s="105" t="s">
        <v>2160</v>
      </c>
      <c r="D85" s="55">
        <v>24700</v>
      </c>
    </row>
    <row r="86" ht="17" customHeight="1" spans="1:4">
      <c r="A86" s="105" t="s">
        <v>1351</v>
      </c>
      <c r="B86" s="55">
        <v>0</v>
      </c>
      <c r="C86" s="105" t="s">
        <v>2161</v>
      </c>
      <c r="D86" s="55">
        <v>0</v>
      </c>
    </row>
    <row r="87" ht="17" customHeight="1" spans="1:4">
      <c r="A87" s="105" t="s">
        <v>1353</v>
      </c>
      <c r="B87" s="55">
        <v>0</v>
      </c>
      <c r="C87" s="105" t="s">
        <v>2162</v>
      </c>
      <c r="D87" s="55">
        <v>1</v>
      </c>
    </row>
    <row r="88" ht="17" customHeight="1" spans="1:4">
      <c r="A88" s="126" t="s">
        <v>2101</v>
      </c>
      <c r="B88" s="127">
        <v>0</v>
      </c>
      <c r="C88" s="126" t="s">
        <v>2163</v>
      </c>
      <c r="D88" s="127">
        <v>0</v>
      </c>
    </row>
    <row r="89" ht="17" customHeight="1" spans="1:4">
      <c r="A89" s="128" t="s">
        <v>2164</v>
      </c>
      <c r="B89" s="129">
        <v>0</v>
      </c>
      <c r="C89" s="128" t="s">
        <v>2165</v>
      </c>
      <c r="D89" s="127">
        <v>0</v>
      </c>
    </row>
    <row r="90" ht="17" customHeight="1" spans="1:4">
      <c r="A90" s="128" t="s">
        <v>2166</v>
      </c>
      <c r="B90" s="129">
        <v>1</v>
      </c>
      <c r="C90" s="128" t="s">
        <v>2167</v>
      </c>
      <c r="D90" s="127">
        <v>0</v>
      </c>
    </row>
    <row r="91" ht="17" customHeight="1" spans="1:4">
      <c r="A91" s="128" t="s">
        <v>2168</v>
      </c>
      <c r="B91" s="129">
        <v>0</v>
      </c>
      <c r="C91" s="128" t="s">
        <v>2169</v>
      </c>
      <c r="D91" s="127">
        <v>0</v>
      </c>
    </row>
    <row r="92" ht="17" customHeight="1" spans="1:4">
      <c r="A92" s="128" t="s">
        <v>2170</v>
      </c>
      <c r="B92" s="129">
        <v>0</v>
      </c>
      <c r="C92" s="128" t="s">
        <v>2171</v>
      </c>
      <c r="D92" s="127">
        <v>0</v>
      </c>
    </row>
    <row r="93" ht="17" customHeight="1" spans="1:4">
      <c r="A93" s="128" t="s">
        <v>2172</v>
      </c>
      <c r="B93" s="129">
        <v>0</v>
      </c>
      <c r="C93" s="128" t="s">
        <v>2173</v>
      </c>
      <c r="D93" s="127">
        <v>0</v>
      </c>
    </row>
    <row r="94" ht="17" customHeight="1" spans="1:4">
      <c r="A94" s="128" t="s">
        <v>2174</v>
      </c>
      <c r="B94" s="129">
        <v>0</v>
      </c>
      <c r="C94" s="128" t="s">
        <v>2175</v>
      </c>
      <c r="D94" s="127">
        <v>0</v>
      </c>
    </row>
    <row r="95" ht="17" customHeight="1" spans="1:4">
      <c r="A95" s="128" t="s">
        <v>2176</v>
      </c>
      <c r="B95" s="129">
        <v>0</v>
      </c>
      <c r="C95" s="128" t="s">
        <v>2177</v>
      </c>
      <c r="D95" s="127">
        <v>0</v>
      </c>
    </row>
    <row r="96" ht="17" customHeight="1" spans="1:4">
      <c r="A96" s="128" t="s">
        <v>2178</v>
      </c>
      <c r="B96" s="129">
        <v>139</v>
      </c>
      <c r="C96" s="128" t="s">
        <v>2179</v>
      </c>
      <c r="D96" s="127">
        <v>0</v>
      </c>
    </row>
    <row r="97" ht="17" customHeight="1" spans="1:4">
      <c r="A97" s="128" t="s">
        <v>2180</v>
      </c>
      <c r="B97" s="129">
        <v>0</v>
      </c>
      <c r="C97" s="128" t="s">
        <v>2181</v>
      </c>
      <c r="D97" s="127">
        <v>0</v>
      </c>
    </row>
    <row r="98" ht="17" customHeight="1" spans="1:4">
      <c r="A98" s="128" t="s">
        <v>2182</v>
      </c>
      <c r="B98" s="129">
        <v>94</v>
      </c>
      <c r="C98" s="128" t="s">
        <v>2183</v>
      </c>
      <c r="D98" s="127">
        <v>0</v>
      </c>
    </row>
    <row r="99" ht="17" customHeight="1" spans="1:4">
      <c r="A99" s="128" t="s">
        <v>2184</v>
      </c>
      <c r="B99" s="129">
        <v>0</v>
      </c>
      <c r="C99" s="128" t="s">
        <v>2185</v>
      </c>
      <c r="D99" s="127">
        <v>0</v>
      </c>
    </row>
    <row r="100" ht="17" customHeight="1" spans="1:4">
      <c r="A100" s="128" t="s">
        <v>2186</v>
      </c>
      <c r="B100" s="129">
        <v>23</v>
      </c>
      <c r="C100" s="128" t="s">
        <v>2187</v>
      </c>
      <c r="D100" s="127">
        <v>0</v>
      </c>
    </row>
    <row r="101" ht="17" customHeight="1" spans="1:4">
      <c r="A101" s="128" t="s">
        <v>2188</v>
      </c>
      <c r="B101" s="129">
        <v>0</v>
      </c>
      <c r="C101" s="128" t="s">
        <v>2189</v>
      </c>
      <c r="D101" s="127">
        <v>0</v>
      </c>
    </row>
    <row r="102" ht="17" customHeight="1" spans="1:4">
      <c r="A102" s="128" t="s">
        <v>2190</v>
      </c>
      <c r="B102" s="129">
        <v>22</v>
      </c>
      <c r="C102" s="128" t="s">
        <v>2191</v>
      </c>
      <c r="D102" s="127">
        <v>0</v>
      </c>
    </row>
    <row r="103" ht="17" customHeight="1" spans="1:4">
      <c r="A103" s="128" t="s">
        <v>2192</v>
      </c>
      <c r="B103" s="129">
        <v>0</v>
      </c>
      <c r="C103" s="128" t="s">
        <v>1633</v>
      </c>
      <c r="D103" s="127">
        <v>0</v>
      </c>
    </row>
    <row r="104" ht="17" customHeight="1" spans="1:4">
      <c r="A104" s="128" t="s">
        <v>2193</v>
      </c>
      <c r="B104" s="129">
        <v>0</v>
      </c>
      <c r="C104" s="128" t="s">
        <v>2194</v>
      </c>
      <c r="D104" s="127">
        <v>0</v>
      </c>
    </row>
    <row r="105" ht="17" customHeight="1" spans="1:4">
      <c r="A105" s="128" t="s">
        <v>2195</v>
      </c>
      <c r="B105" s="129">
        <v>0</v>
      </c>
      <c r="C105" s="128" t="s">
        <v>2196</v>
      </c>
      <c r="D105" s="127">
        <v>0</v>
      </c>
    </row>
    <row r="106" ht="17" customHeight="1" spans="1:4">
      <c r="A106" s="128" t="s">
        <v>2197</v>
      </c>
      <c r="B106" s="129">
        <v>0</v>
      </c>
      <c r="C106" s="128" t="s">
        <v>2198</v>
      </c>
      <c r="D106" s="127">
        <v>0</v>
      </c>
    </row>
    <row r="107" ht="17" customHeight="1" spans="1:4">
      <c r="A107" s="128" t="s">
        <v>2199</v>
      </c>
      <c r="B107" s="129">
        <v>0</v>
      </c>
      <c r="C107" s="128" t="s">
        <v>2200</v>
      </c>
      <c r="D107" s="127">
        <v>0</v>
      </c>
    </row>
    <row r="108" ht="17" customHeight="1" spans="1:4">
      <c r="A108" s="128" t="s">
        <v>1591</v>
      </c>
      <c r="B108" s="129">
        <v>2428</v>
      </c>
      <c r="C108" s="128" t="s">
        <v>2201</v>
      </c>
      <c r="D108" s="127">
        <v>0</v>
      </c>
    </row>
    <row r="109" ht="17" customHeight="1" spans="1:4">
      <c r="A109" s="130" t="s">
        <v>2202</v>
      </c>
      <c r="B109" s="131">
        <v>2428</v>
      </c>
      <c r="C109" s="128" t="s">
        <v>2203</v>
      </c>
      <c r="D109" s="127">
        <v>0</v>
      </c>
    </row>
    <row r="110" ht="17" customHeight="1" spans="1:4">
      <c r="A110" s="128" t="s">
        <v>2204</v>
      </c>
      <c r="B110" s="129">
        <v>0</v>
      </c>
      <c r="C110" s="128" t="s">
        <v>2205</v>
      </c>
      <c r="D110" s="127">
        <v>0</v>
      </c>
    </row>
    <row r="111" ht="17" customHeight="1" spans="1:4">
      <c r="A111" s="128" t="s">
        <v>2206</v>
      </c>
      <c r="B111" s="129">
        <v>0</v>
      </c>
      <c r="C111" s="128" t="s">
        <v>2207</v>
      </c>
      <c r="D111" s="127">
        <v>0</v>
      </c>
    </row>
    <row r="112" ht="17" customHeight="1" spans="1:4">
      <c r="A112" s="128" t="s">
        <v>2208</v>
      </c>
      <c r="B112" s="129">
        <v>0</v>
      </c>
      <c r="C112" s="128" t="s">
        <v>2209</v>
      </c>
      <c r="D112" s="127">
        <v>0</v>
      </c>
    </row>
    <row r="113" ht="17" customHeight="1" spans="1:4">
      <c r="A113" s="128" t="s">
        <v>2210</v>
      </c>
      <c r="B113" s="129">
        <v>442</v>
      </c>
      <c r="C113" s="128" t="s">
        <v>2211</v>
      </c>
      <c r="D113" s="127">
        <v>0</v>
      </c>
    </row>
    <row r="114" ht="17" customHeight="1" spans="1:4">
      <c r="A114" s="128" t="s">
        <v>2212</v>
      </c>
      <c r="B114" s="129">
        <v>0</v>
      </c>
      <c r="C114" s="128" t="s">
        <v>2213</v>
      </c>
      <c r="D114" s="127">
        <v>0</v>
      </c>
    </row>
    <row r="115" ht="17" customHeight="1" spans="1:4">
      <c r="A115" s="128" t="s">
        <v>2214</v>
      </c>
      <c r="B115" s="129">
        <v>0</v>
      </c>
      <c r="C115" s="128" t="s">
        <v>2215</v>
      </c>
      <c r="D115" s="127">
        <v>0</v>
      </c>
    </row>
    <row r="116" ht="17" customHeight="1" spans="1:4">
      <c r="A116" s="128" t="s">
        <v>2216</v>
      </c>
      <c r="B116" s="129">
        <v>0</v>
      </c>
      <c r="C116" s="128" t="s">
        <v>2217</v>
      </c>
      <c r="D116" s="127">
        <v>0</v>
      </c>
    </row>
    <row r="117" ht="17" customHeight="1" spans="1:4">
      <c r="A117" s="128" t="s">
        <v>2218</v>
      </c>
      <c r="B117" s="129">
        <v>0</v>
      </c>
      <c r="C117" s="128" t="s">
        <v>1330</v>
      </c>
      <c r="D117" s="127">
        <v>0</v>
      </c>
    </row>
    <row r="118" ht="17" customHeight="1" spans="1:4">
      <c r="A118" s="128" t="s">
        <v>2219</v>
      </c>
      <c r="B118" s="129">
        <v>0</v>
      </c>
      <c r="C118" s="128" t="s">
        <v>1462</v>
      </c>
      <c r="D118" s="127">
        <v>0</v>
      </c>
    </row>
    <row r="119" ht="17" customHeight="1" spans="1:4">
      <c r="A119" s="128" t="s">
        <v>2220</v>
      </c>
      <c r="B119" s="129">
        <v>0</v>
      </c>
      <c r="C119" s="128" t="s">
        <v>1316</v>
      </c>
      <c r="D119" s="127">
        <v>0</v>
      </c>
    </row>
    <row r="120" ht="17" customHeight="1" spans="1:4">
      <c r="A120" s="128" t="s">
        <v>2221</v>
      </c>
      <c r="B120" s="129">
        <v>72</v>
      </c>
      <c r="C120" s="128" t="s">
        <v>2222</v>
      </c>
      <c r="D120" s="127">
        <v>0</v>
      </c>
    </row>
    <row r="121" ht="17" customHeight="1" spans="1:4">
      <c r="A121" s="128" t="s">
        <v>2223</v>
      </c>
      <c r="B121" s="129">
        <v>444</v>
      </c>
      <c r="C121" s="128" t="s">
        <v>2224</v>
      </c>
      <c r="D121" s="127">
        <v>0</v>
      </c>
    </row>
    <row r="122" ht="17" customHeight="1" spans="1:4">
      <c r="A122" s="128" t="s">
        <v>2225</v>
      </c>
      <c r="B122" s="129">
        <v>0</v>
      </c>
      <c r="C122" s="128" t="s">
        <v>2226</v>
      </c>
      <c r="D122" s="127">
        <v>0</v>
      </c>
    </row>
    <row r="123" ht="17" customHeight="1" spans="1:4">
      <c r="A123" s="128" t="s">
        <v>2227</v>
      </c>
      <c r="B123" s="129">
        <v>0</v>
      </c>
      <c r="C123" s="128"/>
      <c r="D123" s="127"/>
    </row>
    <row r="124" ht="17" customHeight="1" spans="1:4">
      <c r="A124" s="128" t="s">
        <v>2228</v>
      </c>
      <c r="B124" s="129">
        <v>1470</v>
      </c>
      <c r="C124" s="128"/>
      <c r="D124" s="127"/>
    </row>
    <row r="125" ht="17" customHeight="1" spans="1:4">
      <c r="A125" s="128" t="s">
        <v>2229</v>
      </c>
      <c r="B125" s="129">
        <v>0</v>
      </c>
      <c r="C125" s="128"/>
      <c r="D125" s="127"/>
    </row>
    <row r="126" ht="17" customHeight="1" spans="1:4">
      <c r="A126" s="128" t="s">
        <v>1597</v>
      </c>
      <c r="B126" s="129">
        <v>0</v>
      </c>
      <c r="C126" s="128"/>
      <c r="D126" s="127"/>
    </row>
    <row r="127" ht="17" customHeight="1" spans="1:4">
      <c r="A127" s="128" t="s">
        <v>2230</v>
      </c>
      <c r="B127" s="129">
        <v>0</v>
      </c>
      <c r="C127" s="128"/>
      <c r="D127" s="127"/>
    </row>
    <row r="128" ht="17" customHeight="1" spans="1:4">
      <c r="A128" s="128" t="s">
        <v>2231</v>
      </c>
      <c r="B128" s="129">
        <v>0</v>
      </c>
      <c r="C128" s="128"/>
      <c r="D128" s="127"/>
    </row>
    <row r="129" ht="17" customHeight="1" spans="1:4">
      <c r="A129" s="128" t="s">
        <v>2233</v>
      </c>
      <c r="B129" s="129">
        <v>0</v>
      </c>
      <c r="C129" s="128"/>
      <c r="D129" s="127"/>
    </row>
    <row r="130" ht="17" customHeight="1" spans="1:4">
      <c r="A130" s="132" t="s">
        <v>2234</v>
      </c>
      <c r="B130" s="65">
        <v>0</v>
      </c>
      <c r="C130" s="133" t="s">
        <v>84</v>
      </c>
      <c r="D130" s="55">
        <v>88618</v>
      </c>
    </row>
    <row r="131" ht="18.7" customHeight="1"/>
  </sheetData>
  <mergeCells count="2">
    <mergeCell ref="A1:D1"/>
    <mergeCell ref="A3:D3"/>
  </mergeCells>
  <printOptions gridLines="1"/>
  <pageMargins left="0.75" right="0.75" top="1" bottom="1" header="0.5" footer="0.5"/>
  <headerFooter alignWithMargins="0" scaleWithDoc="0">
    <oddHeader>&amp;C&amp;A</oddHeader>
    <oddFooter>&amp;C页(&amp;P)</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42"/>
  <sheetViews>
    <sheetView zoomScale="80" zoomScaleNormal="80" zoomScaleSheetLayoutView="60" workbookViewId="0">
      <selection activeCell="H42" sqref="H18:S18 H32:S36 H42:S42"/>
    </sheetView>
  </sheetViews>
  <sheetFormatPr defaultColWidth="9.14814814814815" defaultRowHeight="15.6"/>
  <cols>
    <col min="1" max="1" width="29.4166666666667" style="46" customWidth="1"/>
    <col min="2" max="2" width="15.1388888888889" style="70" customWidth="1"/>
    <col min="3" max="3" width="13" style="70" customWidth="1"/>
    <col min="4" max="4" width="12.4166666666667" style="70" customWidth="1"/>
    <col min="5" max="5" width="10" style="101" customWidth="1"/>
    <col min="6" max="6" width="9" style="70" hidden="1" customWidth="1"/>
    <col min="7" max="7" width="12.4166666666667" style="101" customWidth="1"/>
    <col min="8" max="8" width="34.0092592592593" style="46" customWidth="1"/>
    <col min="9" max="9" width="7.55555555555556" style="70" customWidth="1"/>
    <col min="10" max="10" width="11" style="70" customWidth="1"/>
    <col min="11" max="11" width="8.55555555555556" style="70" customWidth="1"/>
    <col min="12" max="16" width="9.14814814814815" style="70" hidden="1" customWidth="1"/>
    <col min="17" max="17" width="10" style="70" customWidth="1"/>
    <col min="18" max="18" width="9" style="70" customWidth="1"/>
    <col min="19" max="19" width="12.1388888888889" style="101" customWidth="1"/>
    <col min="20" max="16384" width="9.14814814814815" style="46" customWidth="1"/>
  </cols>
  <sheetData>
    <row r="1" ht="34" customHeight="1" spans="1:19">
      <c r="A1" s="47" t="s">
        <v>2238</v>
      </c>
      <c r="B1" s="47"/>
      <c r="C1" s="47"/>
      <c r="D1" s="47"/>
      <c r="E1" s="47"/>
      <c r="F1" s="47"/>
      <c r="G1" s="47"/>
      <c r="H1" s="47"/>
      <c r="I1" s="47"/>
      <c r="J1" s="47"/>
      <c r="K1" s="47"/>
      <c r="L1" s="47"/>
      <c r="M1" s="47"/>
      <c r="N1" s="47"/>
      <c r="O1" s="47"/>
      <c r="P1" s="47"/>
      <c r="Q1" s="47"/>
      <c r="R1" s="47"/>
      <c r="S1" s="47"/>
    </row>
    <row r="2" ht="16.7" customHeight="1" spans="1:19">
      <c r="A2" s="48" t="s">
        <v>2239</v>
      </c>
      <c r="B2" s="48"/>
      <c r="C2" s="48"/>
      <c r="D2" s="48"/>
      <c r="E2" s="48"/>
      <c r="F2" s="48"/>
      <c r="G2" s="48"/>
      <c r="H2" s="48"/>
      <c r="I2" s="48"/>
      <c r="J2" s="48"/>
      <c r="K2" s="48"/>
      <c r="L2" s="48"/>
      <c r="M2" s="48"/>
      <c r="N2" s="48"/>
      <c r="O2" s="48"/>
      <c r="P2" s="48"/>
      <c r="Q2" s="48"/>
      <c r="R2" s="48"/>
      <c r="S2" s="48"/>
    </row>
    <row r="3" ht="16.7" customHeight="1" spans="1:19">
      <c r="A3" s="48" t="s">
        <v>27</v>
      </c>
      <c r="B3" s="48"/>
      <c r="C3" s="48"/>
      <c r="D3" s="48"/>
      <c r="E3" s="48"/>
      <c r="F3" s="48"/>
      <c r="G3" s="48"/>
      <c r="H3" s="48"/>
      <c r="I3" s="48"/>
      <c r="J3" s="48"/>
      <c r="K3" s="48"/>
      <c r="L3" s="48"/>
      <c r="M3" s="48"/>
      <c r="N3" s="48"/>
      <c r="O3" s="48"/>
      <c r="P3" s="48"/>
      <c r="Q3" s="48"/>
      <c r="R3" s="48"/>
      <c r="S3" s="48"/>
    </row>
    <row r="4" ht="17" customHeight="1" spans="1:19">
      <c r="A4" s="102" t="s">
        <v>28</v>
      </c>
      <c r="B4" s="102" t="s">
        <v>29</v>
      </c>
      <c r="C4" s="102" t="s">
        <v>30</v>
      </c>
      <c r="D4" s="102" t="s">
        <v>31</v>
      </c>
      <c r="E4" s="68" t="s">
        <v>32</v>
      </c>
      <c r="F4" s="68" t="s">
        <v>33</v>
      </c>
      <c r="G4" s="68" t="s">
        <v>34</v>
      </c>
      <c r="H4" s="102" t="s">
        <v>28</v>
      </c>
      <c r="I4" s="102" t="s">
        <v>29</v>
      </c>
      <c r="J4" s="102" t="s">
        <v>30</v>
      </c>
      <c r="K4" s="102" t="s">
        <v>31</v>
      </c>
      <c r="L4" s="59"/>
      <c r="M4" s="59"/>
      <c r="N4" s="59"/>
      <c r="O4" s="59"/>
      <c r="P4" s="117"/>
      <c r="Q4" s="68" t="s">
        <v>32</v>
      </c>
      <c r="R4" s="68" t="s">
        <v>33</v>
      </c>
      <c r="S4" s="68" t="s">
        <v>34</v>
      </c>
    </row>
    <row r="5" ht="16.95" customHeight="1" spans="1:19">
      <c r="A5" s="54" t="s">
        <v>1964</v>
      </c>
      <c r="B5" s="67">
        <v>49995</v>
      </c>
      <c r="C5" s="67">
        <v>49995</v>
      </c>
      <c r="D5" s="103">
        <v>70068</v>
      </c>
      <c r="E5" s="104">
        <f>D5/C5</f>
        <v>1.401500150015</v>
      </c>
      <c r="F5" s="103">
        <v>30329</v>
      </c>
      <c r="G5" s="104">
        <f>(D5-F5)/F5</f>
        <v>1.31026410366316</v>
      </c>
      <c r="H5" s="54" t="s">
        <v>950</v>
      </c>
      <c r="I5" s="67">
        <v>0</v>
      </c>
      <c r="J5" s="67">
        <v>0</v>
      </c>
      <c r="K5" s="67">
        <v>0</v>
      </c>
      <c r="L5" s="59"/>
      <c r="M5" s="59"/>
      <c r="N5" s="59"/>
      <c r="O5" s="59"/>
      <c r="P5" s="117"/>
      <c r="Q5" s="120"/>
      <c r="R5" s="120"/>
      <c r="S5" s="121"/>
    </row>
    <row r="6" ht="18.35" customHeight="1" spans="1:19">
      <c r="A6" s="105" t="s">
        <v>2014</v>
      </c>
      <c r="B6" s="67">
        <v>0</v>
      </c>
      <c r="C6" s="67">
        <v>0</v>
      </c>
      <c r="D6" s="103">
        <v>11</v>
      </c>
      <c r="E6" s="104"/>
      <c r="F6" s="103"/>
      <c r="G6" s="104"/>
      <c r="H6" s="54" t="s">
        <v>937</v>
      </c>
      <c r="I6" s="67">
        <v>0</v>
      </c>
      <c r="J6" s="67">
        <v>58</v>
      </c>
      <c r="K6" s="67">
        <v>0</v>
      </c>
      <c r="L6" s="59"/>
      <c r="M6" s="59"/>
      <c r="N6" s="59"/>
      <c r="O6" s="59"/>
      <c r="P6" s="117"/>
      <c r="Q6" s="120"/>
      <c r="R6" s="120">
        <v>37</v>
      </c>
      <c r="S6" s="121">
        <f>(K6-R6)/R6</f>
        <v>-1</v>
      </c>
    </row>
    <row r="7" ht="17" customHeight="1" spans="1:19">
      <c r="A7" s="106"/>
      <c r="B7" s="67"/>
      <c r="C7" s="67"/>
      <c r="D7" s="67"/>
      <c r="E7" s="107"/>
      <c r="F7" s="108"/>
      <c r="G7" s="107"/>
      <c r="H7" s="109" t="s">
        <v>926</v>
      </c>
      <c r="I7" s="63">
        <v>0</v>
      </c>
      <c r="J7" s="63">
        <v>2011</v>
      </c>
      <c r="K7" s="63">
        <v>1134</v>
      </c>
      <c r="L7" s="59"/>
      <c r="M7" s="59"/>
      <c r="N7" s="59"/>
      <c r="O7" s="59"/>
      <c r="P7" s="118"/>
      <c r="Q7" s="104">
        <f>K7/J7</f>
        <v>0.563898557931377</v>
      </c>
      <c r="R7" s="120">
        <v>1711</v>
      </c>
      <c r="S7" s="121">
        <f t="shared" ref="S7:S18" si="0">(K7-R7)/R7</f>
        <v>-0.337229690239626</v>
      </c>
    </row>
    <row r="8" ht="17" customHeight="1" spans="1:19">
      <c r="A8" s="110"/>
      <c r="B8" s="63"/>
      <c r="C8" s="63"/>
      <c r="D8" s="63"/>
      <c r="E8" s="64"/>
      <c r="F8" s="63"/>
      <c r="G8" s="64"/>
      <c r="H8" s="54" t="s">
        <v>1113</v>
      </c>
      <c r="I8" s="67">
        <v>0</v>
      </c>
      <c r="J8" s="67">
        <v>0</v>
      </c>
      <c r="K8" s="67">
        <v>0</v>
      </c>
      <c r="L8" s="59"/>
      <c r="M8" s="59"/>
      <c r="N8" s="59"/>
      <c r="O8" s="59"/>
      <c r="P8" s="117"/>
      <c r="Q8" s="104"/>
      <c r="R8" s="120"/>
      <c r="S8" s="121"/>
    </row>
    <row r="9" ht="17" customHeight="1" spans="1:19">
      <c r="A9" s="54"/>
      <c r="B9" s="67"/>
      <c r="C9" s="67"/>
      <c r="D9" s="67"/>
      <c r="E9" s="68"/>
      <c r="F9" s="67"/>
      <c r="G9" s="68"/>
      <c r="H9" s="54" t="s">
        <v>1153</v>
      </c>
      <c r="I9" s="67">
        <v>41969</v>
      </c>
      <c r="J9" s="67">
        <v>63676</v>
      </c>
      <c r="K9" s="67">
        <v>60216</v>
      </c>
      <c r="L9" s="59"/>
      <c r="M9" s="59"/>
      <c r="N9" s="59"/>
      <c r="O9" s="59"/>
      <c r="P9" s="117"/>
      <c r="Q9" s="104">
        <f t="shared" ref="Q9:Q14" si="1">K9/J9</f>
        <v>0.945662415980903</v>
      </c>
      <c r="R9" s="120">
        <v>15457</v>
      </c>
      <c r="S9" s="121">
        <f t="shared" si="0"/>
        <v>2.89571068124474</v>
      </c>
    </row>
    <row r="10" ht="17" customHeight="1" spans="1:19">
      <c r="A10" s="54"/>
      <c r="B10" s="67"/>
      <c r="C10" s="67"/>
      <c r="D10" s="67"/>
      <c r="E10" s="68"/>
      <c r="F10" s="67"/>
      <c r="G10" s="68"/>
      <c r="H10" s="54" t="s">
        <v>1216</v>
      </c>
      <c r="I10" s="67">
        <v>0</v>
      </c>
      <c r="J10" s="67">
        <v>0</v>
      </c>
      <c r="K10" s="67">
        <v>0</v>
      </c>
      <c r="L10" s="59"/>
      <c r="M10" s="59"/>
      <c r="N10" s="59"/>
      <c r="O10" s="59"/>
      <c r="P10" s="117"/>
      <c r="Q10" s="104"/>
      <c r="R10" s="120"/>
      <c r="S10" s="121"/>
    </row>
    <row r="11" ht="17" customHeight="1" spans="1:19">
      <c r="A11" s="54"/>
      <c r="B11" s="67"/>
      <c r="C11" s="67"/>
      <c r="D11" s="67"/>
      <c r="E11" s="68"/>
      <c r="F11" s="67"/>
      <c r="G11" s="68"/>
      <c r="H11" s="54" t="s">
        <v>1340</v>
      </c>
      <c r="I11" s="67">
        <v>0</v>
      </c>
      <c r="J11" s="67">
        <v>0</v>
      </c>
      <c r="K11" s="67">
        <v>0</v>
      </c>
      <c r="L11" s="59"/>
      <c r="M11" s="59"/>
      <c r="N11" s="59"/>
      <c r="O11" s="59"/>
      <c r="P11" s="117"/>
      <c r="Q11" s="104"/>
      <c r="R11" s="120"/>
      <c r="S11" s="121"/>
    </row>
    <row r="12" ht="17" customHeight="1" spans="1:19">
      <c r="A12" s="54"/>
      <c r="B12" s="67"/>
      <c r="C12" s="67"/>
      <c r="D12" s="67"/>
      <c r="E12" s="68"/>
      <c r="F12" s="67"/>
      <c r="G12" s="68"/>
      <c r="H12" s="54" t="s">
        <v>1346</v>
      </c>
      <c r="I12" s="67">
        <v>0</v>
      </c>
      <c r="J12" s="67">
        <v>0</v>
      </c>
      <c r="K12" s="67">
        <v>0</v>
      </c>
      <c r="L12" s="59"/>
      <c r="M12" s="59"/>
      <c r="N12" s="59"/>
      <c r="O12" s="59"/>
      <c r="P12" s="117"/>
      <c r="Q12" s="104"/>
      <c r="R12" s="120"/>
      <c r="S12" s="121"/>
    </row>
    <row r="13" ht="17" customHeight="1" spans="1:19">
      <c r="A13" s="54"/>
      <c r="B13" s="67"/>
      <c r="C13" s="67"/>
      <c r="D13" s="67"/>
      <c r="E13" s="68"/>
      <c r="F13" s="67"/>
      <c r="G13" s="68"/>
      <c r="H13" s="54" t="s">
        <v>1668</v>
      </c>
      <c r="I13" s="67">
        <v>25</v>
      </c>
      <c r="J13" s="67">
        <v>48354</v>
      </c>
      <c r="K13" s="67">
        <v>24840</v>
      </c>
      <c r="L13" s="59"/>
      <c r="M13" s="59"/>
      <c r="N13" s="59"/>
      <c r="O13" s="59"/>
      <c r="P13" s="117"/>
      <c r="Q13" s="104">
        <f t="shared" si="1"/>
        <v>0.513711378582951</v>
      </c>
      <c r="R13" s="120">
        <v>38226</v>
      </c>
      <c r="S13" s="121">
        <f t="shared" si="0"/>
        <v>-0.350180505415162</v>
      </c>
    </row>
    <row r="14" ht="17" customHeight="1" spans="1:19">
      <c r="A14" s="54"/>
      <c r="B14" s="67"/>
      <c r="C14" s="67"/>
      <c r="D14" s="67"/>
      <c r="E14" s="68"/>
      <c r="F14" s="67"/>
      <c r="G14" s="68"/>
      <c r="H14" s="54" t="s">
        <v>1591</v>
      </c>
      <c r="I14" s="67">
        <v>2429</v>
      </c>
      <c r="J14" s="67">
        <v>2428</v>
      </c>
      <c r="K14" s="67">
        <v>2428</v>
      </c>
      <c r="L14" s="59"/>
      <c r="M14" s="59"/>
      <c r="N14" s="59"/>
      <c r="O14" s="59"/>
      <c r="P14" s="117"/>
      <c r="Q14" s="104">
        <f t="shared" si="1"/>
        <v>1</v>
      </c>
      <c r="R14" s="120">
        <v>676</v>
      </c>
      <c r="S14" s="121">
        <f t="shared" si="0"/>
        <v>2.59171597633136</v>
      </c>
    </row>
    <row r="15" ht="17" customHeight="1" spans="1:19">
      <c r="A15" s="54"/>
      <c r="B15" s="67"/>
      <c r="C15" s="67"/>
      <c r="D15" s="67"/>
      <c r="E15" s="68"/>
      <c r="F15" s="67"/>
      <c r="G15" s="68"/>
      <c r="H15" s="54" t="s">
        <v>1597</v>
      </c>
      <c r="I15" s="67">
        <v>31</v>
      </c>
      <c r="J15" s="67">
        <v>0</v>
      </c>
      <c r="K15" s="67">
        <v>0</v>
      </c>
      <c r="L15" s="59"/>
      <c r="M15" s="59"/>
      <c r="N15" s="59"/>
      <c r="O15" s="59"/>
      <c r="P15" s="117"/>
      <c r="Q15" s="104"/>
      <c r="R15" s="120"/>
      <c r="S15" s="121"/>
    </row>
    <row r="16" ht="16.95" customHeight="1" spans="1:19">
      <c r="A16" s="54"/>
      <c r="B16" s="67"/>
      <c r="C16" s="67"/>
      <c r="D16" s="67"/>
      <c r="E16" s="68"/>
      <c r="F16" s="67"/>
      <c r="G16" s="68"/>
      <c r="H16" s="54" t="s">
        <v>2191</v>
      </c>
      <c r="I16" s="67">
        <v>0</v>
      </c>
      <c r="J16" s="67">
        <v>0</v>
      </c>
      <c r="K16" s="67">
        <v>0</v>
      </c>
      <c r="L16" s="59"/>
      <c r="M16" s="59"/>
      <c r="N16" s="59"/>
      <c r="O16" s="59"/>
      <c r="P16" s="117"/>
      <c r="Q16" s="104"/>
      <c r="R16" s="120">
        <v>5187</v>
      </c>
      <c r="S16" s="121">
        <f t="shared" si="0"/>
        <v>-1</v>
      </c>
    </row>
    <row r="17" ht="17" customHeight="1" spans="1:19">
      <c r="A17" s="52" t="s">
        <v>83</v>
      </c>
      <c r="B17" s="67">
        <v>49995</v>
      </c>
      <c r="C17" s="67">
        <v>49995</v>
      </c>
      <c r="D17" s="67">
        <v>70079</v>
      </c>
      <c r="E17" s="104">
        <f>D17/C17</f>
        <v>1.4017201720172</v>
      </c>
      <c r="F17" s="67">
        <v>30329</v>
      </c>
      <c r="G17" s="104">
        <f t="shared" ref="G17:G19" si="2">(D17-F17)/F17</f>
        <v>1.31062679283854</v>
      </c>
      <c r="H17" s="52" t="s">
        <v>84</v>
      </c>
      <c r="I17" s="67">
        <v>44454</v>
      </c>
      <c r="J17" s="67">
        <v>116527</v>
      </c>
      <c r="K17" s="67">
        <v>88618</v>
      </c>
      <c r="L17" s="59"/>
      <c r="M17" s="59"/>
      <c r="N17" s="59"/>
      <c r="O17" s="59"/>
      <c r="P17" s="117"/>
      <c r="Q17" s="104">
        <f>K17/J17</f>
        <v>0.760493276236409</v>
      </c>
      <c r="R17" s="120">
        <v>61294</v>
      </c>
      <c r="S17" s="121">
        <f t="shared" si="0"/>
        <v>0.445785884425882</v>
      </c>
    </row>
    <row r="18" ht="17" customHeight="1" spans="1:19">
      <c r="A18" s="54" t="s">
        <v>1677</v>
      </c>
      <c r="B18" s="67"/>
      <c r="C18" s="67"/>
      <c r="D18" s="67">
        <v>2587</v>
      </c>
      <c r="E18" s="68"/>
      <c r="F18" s="67">
        <v>7523</v>
      </c>
      <c r="G18" s="104">
        <f t="shared" si="2"/>
        <v>-0.656121228233418</v>
      </c>
      <c r="H18" s="54" t="s">
        <v>1788</v>
      </c>
      <c r="I18" s="67"/>
      <c r="J18" s="67"/>
      <c r="K18" s="67">
        <v>41</v>
      </c>
      <c r="L18" s="59"/>
      <c r="M18" s="59"/>
      <c r="N18" s="59"/>
      <c r="O18" s="59"/>
      <c r="P18" s="117"/>
      <c r="Q18" s="104"/>
      <c r="R18" s="120">
        <v>43</v>
      </c>
      <c r="S18" s="121">
        <f t="shared" si="0"/>
        <v>-0.0465116279069767</v>
      </c>
    </row>
    <row r="19" ht="16.95" customHeight="1" spans="1:19">
      <c r="A19" s="54" t="s">
        <v>1989</v>
      </c>
      <c r="B19" s="67"/>
      <c r="C19" s="67"/>
      <c r="D19" s="67">
        <v>2587</v>
      </c>
      <c r="E19" s="68"/>
      <c r="F19" s="67">
        <v>2336</v>
      </c>
      <c r="G19" s="104">
        <f t="shared" si="2"/>
        <v>0.107448630136986</v>
      </c>
      <c r="H19" s="54"/>
      <c r="I19" s="67"/>
      <c r="J19" s="67"/>
      <c r="K19" s="67"/>
      <c r="L19" s="59"/>
      <c r="M19" s="59"/>
      <c r="N19" s="59"/>
      <c r="O19" s="59"/>
      <c r="P19" s="117"/>
      <c r="Q19" s="120"/>
      <c r="R19" s="120"/>
      <c r="S19" s="121"/>
    </row>
    <row r="20" ht="16.95" customHeight="1" spans="1:19">
      <c r="A20" s="54" t="s">
        <v>1772</v>
      </c>
      <c r="B20" s="67"/>
      <c r="C20" s="67"/>
      <c r="D20" s="67">
        <v>0</v>
      </c>
      <c r="E20" s="68"/>
      <c r="F20" s="67"/>
      <c r="G20" s="68"/>
      <c r="H20" s="54"/>
      <c r="I20" s="67"/>
      <c r="J20" s="67"/>
      <c r="K20" s="67"/>
      <c r="L20" s="59"/>
      <c r="M20" s="59"/>
      <c r="N20" s="59"/>
      <c r="O20" s="59"/>
      <c r="P20" s="117"/>
      <c r="Q20" s="120"/>
      <c r="R20" s="120"/>
      <c r="S20" s="121"/>
    </row>
    <row r="21" ht="16.95" customHeight="1" spans="1:19">
      <c r="A21" s="54" t="s">
        <v>1773</v>
      </c>
      <c r="B21" s="67"/>
      <c r="C21" s="67"/>
      <c r="D21" s="67">
        <v>-13</v>
      </c>
      <c r="E21" s="68"/>
      <c r="F21" s="67"/>
      <c r="G21" s="68"/>
      <c r="H21" s="54"/>
      <c r="I21" s="67"/>
      <c r="J21" s="67"/>
      <c r="K21" s="67"/>
      <c r="L21" s="59"/>
      <c r="M21" s="59"/>
      <c r="N21" s="59"/>
      <c r="O21" s="59"/>
      <c r="P21" s="117"/>
      <c r="Q21" s="120"/>
      <c r="R21" s="120"/>
      <c r="S21" s="121"/>
    </row>
    <row r="22" ht="16.95" customHeight="1" spans="1:19">
      <c r="A22" s="54" t="s">
        <v>1774</v>
      </c>
      <c r="B22" s="67"/>
      <c r="C22" s="67"/>
      <c r="D22" s="67">
        <v>2007</v>
      </c>
      <c r="E22" s="68"/>
      <c r="F22" s="67"/>
      <c r="G22" s="68"/>
      <c r="H22" s="54"/>
      <c r="I22" s="67"/>
      <c r="J22" s="67"/>
      <c r="K22" s="67"/>
      <c r="L22" s="59"/>
      <c r="M22" s="59"/>
      <c r="N22" s="59"/>
      <c r="O22" s="59"/>
      <c r="P22" s="117"/>
      <c r="Q22" s="120"/>
      <c r="R22" s="120"/>
      <c r="S22" s="121"/>
    </row>
    <row r="23" ht="16.95" customHeight="1" spans="1:19">
      <c r="A23" s="54" t="s">
        <v>1776</v>
      </c>
      <c r="B23" s="67"/>
      <c r="C23" s="67"/>
      <c r="D23" s="67">
        <v>0</v>
      </c>
      <c r="E23" s="68"/>
      <c r="F23" s="67"/>
      <c r="G23" s="68"/>
      <c r="H23" s="54"/>
      <c r="I23" s="67"/>
      <c r="J23" s="67"/>
      <c r="K23" s="67"/>
      <c r="L23" s="59"/>
      <c r="M23" s="59"/>
      <c r="N23" s="59"/>
      <c r="O23" s="59"/>
      <c r="P23" s="117"/>
      <c r="Q23" s="120"/>
      <c r="R23" s="120"/>
      <c r="S23" s="121"/>
    </row>
    <row r="24" ht="16.95" customHeight="1" spans="1:19">
      <c r="A24" s="54" t="s">
        <v>1777</v>
      </c>
      <c r="B24" s="67"/>
      <c r="C24" s="67"/>
      <c r="D24" s="67">
        <v>2</v>
      </c>
      <c r="E24" s="68"/>
      <c r="F24" s="67"/>
      <c r="G24" s="68"/>
      <c r="H24" s="54"/>
      <c r="I24" s="67"/>
      <c r="J24" s="67"/>
      <c r="K24" s="67"/>
      <c r="L24" s="59"/>
      <c r="M24" s="59"/>
      <c r="N24" s="59"/>
      <c r="O24" s="59"/>
      <c r="P24" s="117"/>
      <c r="Q24" s="120"/>
      <c r="R24" s="120"/>
      <c r="S24" s="121"/>
    </row>
    <row r="25" ht="16.95" customHeight="1" spans="1:19">
      <c r="A25" s="54" t="s">
        <v>1778</v>
      </c>
      <c r="B25" s="67"/>
      <c r="C25" s="67"/>
      <c r="D25" s="67">
        <v>0</v>
      </c>
      <c r="E25" s="68"/>
      <c r="F25" s="67"/>
      <c r="G25" s="68"/>
      <c r="H25" s="54"/>
      <c r="I25" s="67"/>
      <c r="J25" s="67"/>
      <c r="K25" s="67"/>
      <c r="L25" s="59"/>
      <c r="M25" s="59"/>
      <c r="N25" s="59"/>
      <c r="O25" s="59"/>
      <c r="P25" s="117"/>
      <c r="Q25" s="120"/>
      <c r="R25" s="120"/>
      <c r="S25" s="121"/>
    </row>
    <row r="26" ht="16.95" customHeight="1" spans="1:19">
      <c r="A26" s="54" t="s">
        <v>1779</v>
      </c>
      <c r="B26" s="67"/>
      <c r="C26" s="67"/>
      <c r="D26" s="67">
        <v>0</v>
      </c>
      <c r="E26" s="68"/>
      <c r="F26" s="67"/>
      <c r="G26" s="68"/>
      <c r="H26" s="54"/>
      <c r="I26" s="67"/>
      <c r="J26" s="67"/>
      <c r="K26" s="67"/>
      <c r="L26" s="59"/>
      <c r="M26" s="59"/>
      <c r="N26" s="59"/>
      <c r="O26" s="59"/>
      <c r="P26" s="117"/>
      <c r="Q26" s="120"/>
      <c r="R26" s="120"/>
      <c r="S26" s="121"/>
    </row>
    <row r="27" ht="16.95" customHeight="1" spans="1:19">
      <c r="A27" s="54" t="s">
        <v>1780</v>
      </c>
      <c r="B27" s="67"/>
      <c r="C27" s="67"/>
      <c r="D27" s="67">
        <v>0</v>
      </c>
      <c r="E27" s="68"/>
      <c r="F27" s="67"/>
      <c r="G27" s="68"/>
      <c r="H27" s="54"/>
      <c r="I27" s="67"/>
      <c r="J27" s="67"/>
      <c r="K27" s="67"/>
      <c r="L27" s="59"/>
      <c r="M27" s="59"/>
      <c r="N27" s="59"/>
      <c r="O27" s="59"/>
      <c r="P27" s="117"/>
      <c r="Q27" s="120"/>
      <c r="R27" s="120"/>
      <c r="S27" s="121"/>
    </row>
    <row r="28" ht="16.95" customHeight="1" spans="1:19">
      <c r="A28" s="54" t="s">
        <v>79</v>
      </c>
      <c r="B28" s="67"/>
      <c r="C28" s="67"/>
      <c r="D28" s="67">
        <v>591</v>
      </c>
      <c r="E28" s="68"/>
      <c r="F28" s="67"/>
      <c r="G28" s="68"/>
      <c r="H28" s="54"/>
      <c r="I28" s="67"/>
      <c r="J28" s="67"/>
      <c r="K28" s="67"/>
      <c r="L28" s="59"/>
      <c r="M28" s="59"/>
      <c r="N28" s="59"/>
      <c r="O28" s="59"/>
      <c r="P28" s="117"/>
      <c r="Q28" s="120"/>
      <c r="R28" s="120"/>
      <c r="S28" s="121"/>
    </row>
    <row r="29" ht="16.95" customHeight="1" spans="1:19">
      <c r="A29" s="54" t="s">
        <v>2000</v>
      </c>
      <c r="B29" s="67"/>
      <c r="C29" s="67"/>
      <c r="D29" s="67"/>
      <c r="E29" s="68"/>
      <c r="F29" s="67">
        <v>5187</v>
      </c>
      <c r="G29" s="68"/>
      <c r="H29" s="54"/>
      <c r="I29" s="67"/>
      <c r="J29" s="67"/>
      <c r="K29" s="67"/>
      <c r="L29" s="59"/>
      <c r="M29" s="59"/>
      <c r="N29" s="59"/>
      <c r="O29" s="59"/>
      <c r="P29" s="117"/>
      <c r="Q29" s="120"/>
      <c r="R29" s="120"/>
      <c r="S29" s="121"/>
    </row>
    <row r="30" ht="17" customHeight="1" spans="1:19">
      <c r="A30" s="54" t="s">
        <v>2002</v>
      </c>
      <c r="B30" s="67"/>
      <c r="C30" s="67"/>
      <c r="D30" s="67">
        <v>0</v>
      </c>
      <c r="E30" s="68"/>
      <c r="F30" s="67"/>
      <c r="G30" s="68"/>
      <c r="H30" s="54"/>
      <c r="I30" s="67"/>
      <c r="J30" s="67"/>
      <c r="K30" s="67"/>
      <c r="L30" s="59"/>
      <c r="M30" s="59"/>
      <c r="N30" s="59"/>
      <c r="O30" s="59"/>
      <c r="P30" s="117"/>
      <c r="Q30" s="120"/>
      <c r="R30" s="120"/>
      <c r="S30" s="121"/>
    </row>
    <row r="31" ht="17" customHeight="1" spans="1:19">
      <c r="A31" s="54" t="s">
        <v>1794</v>
      </c>
      <c r="B31" s="67"/>
      <c r="C31" s="67"/>
      <c r="D31" s="67">
        <v>102</v>
      </c>
      <c r="E31" s="111"/>
      <c r="F31" s="112">
        <v>487</v>
      </c>
      <c r="G31" s="104">
        <f>(D31-F31)/F31</f>
        <v>-0.790554414784394</v>
      </c>
      <c r="H31" s="113"/>
      <c r="I31" s="112"/>
      <c r="J31" s="112"/>
      <c r="K31" s="112"/>
      <c r="L31" s="59"/>
      <c r="M31" s="59"/>
      <c r="N31" s="59"/>
      <c r="O31" s="59"/>
      <c r="P31" s="117"/>
      <c r="Q31" s="120"/>
      <c r="R31" s="120"/>
      <c r="S31" s="121"/>
    </row>
    <row r="32" ht="17" customHeight="1" spans="1:19">
      <c r="A32" s="54" t="s">
        <v>2005</v>
      </c>
      <c r="B32" s="67"/>
      <c r="C32" s="67"/>
      <c r="D32" s="103">
        <v>100</v>
      </c>
      <c r="E32" s="104"/>
      <c r="F32" s="103">
        <v>0</v>
      </c>
      <c r="G32" s="104"/>
      <c r="H32" s="54" t="s">
        <v>1796</v>
      </c>
      <c r="I32" s="67"/>
      <c r="J32" s="67"/>
      <c r="K32" s="67">
        <v>5500</v>
      </c>
      <c r="L32" s="59"/>
      <c r="M32" s="59"/>
      <c r="N32" s="59"/>
      <c r="O32" s="59"/>
      <c r="P32" s="117"/>
      <c r="Q32" s="120"/>
      <c r="R32" s="120">
        <v>14500</v>
      </c>
      <c r="S32" s="121">
        <f t="shared" ref="S32:S36" si="3">(K32-R32)/R32</f>
        <v>-0.620689655172414</v>
      </c>
    </row>
    <row r="33" ht="17" customHeight="1" spans="1:19">
      <c r="A33" s="54" t="s">
        <v>2007</v>
      </c>
      <c r="B33" s="67"/>
      <c r="C33" s="67"/>
      <c r="D33" s="103">
        <v>50779</v>
      </c>
      <c r="E33" s="104"/>
      <c r="F33" s="103">
        <v>39520</v>
      </c>
      <c r="G33" s="104">
        <f>(D33-F33)/F33</f>
        <v>0.284893724696356</v>
      </c>
      <c r="H33" s="114" t="s">
        <v>1799</v>
      </c>
      <c r="I33" s="67"/>
      <c r="J33" s="67"/>
      <c r="K33" s="119">
        <v>1579</v>
      </c>
      <c r="L33" s="59"/>
      <c r="M33" s="59"/>
      <c r="N33" s="59"/>
      <c r="O33" s="59"/>
      <c r="P33" s="117"/>
      <c r="Q33" s="120"/>
      <c r="R33" s="120">
        <v>1920</v>
      </c>
      <c r="S33" s="121">
        <f t="shared" si="3"/>
        <v>-0.177604166666667</v>
      </c>
    </row>
    <row r="34" ht="17" customHeight="1" spans="1:19">
      <c r="A34" s="54" t="s">
        <v>1843</v>
      </c>
      <c r="B34" s="67"/>
      <c r="C34" s="67"/>
      <c r="D34" s="103">
        <v>0</v>
      </c>
      <c r="E34" s="104"/>
      <c r="F34" s="103">
        <v>0</v>
      </c>
      <c r="G34" s="104"/>
      <c r="H34" s="54" t="s">
        <v>1840</v>
      </c>
      <c r="I34" s="67"/>
      <c r="J34" s="67"/>
      <c r="K34" s="67">
        <v>0</v>
      </c>
      <c r="L34" s="59"/>
      <c r="M34" s="59"/>
      <c r="N34" s="59"/>
      <c r="O34" s="59"/>
      <c r="P34" s="117"/>
      <c r="Q34" s="120"/>
      <c r="R34" s="120">
        <v>0</v>
      </c>
      <c r="S34" s="121"/>
    </row>
    <row r="35" ht="17" customHeight="1" spans="1:19">
      <c r="A35" s="54"/>
      <c r="B35" s="67"/>
      <c r="C35" s="67"/>
      <c r="D35" s="67"/>
      <c r="E35" s="68"/>
      <c r="F35" s="67"/>
      <c r="G35" s="68"/>
      <c r="H35" s="54" t="s">
        <v>2232</v>
      </c>
      <c r="I35" s="67"/>
      <c r="J35" s="67"/>
      <c r="K35" s="67">
        <v>0</v>
      </c>
      <c r="L35" s="59"/>
      <c r="M35" s="59"/>
      <c r="N35" s="59"/>
      <c r="O35" s="59"/>
      <c r="P35" s="117"/>
      <c r="Q35" s="120"/>
      <c r="R35" s="120">
        <v>0</v>
      </c>
      <c r="S35" s="121"/>
    </row>
    <row r="36" ht="17" customHeight="1" spans="1:19">
      <c r="A36" s="54"/>
      <c r="B36" s="67"/>
      <c r="C36" s="67"/>
      <c r="D36" s="67"/>
      <c r="E36" s="111"/>
      <c r="F36" s="112"/>
      <c r="G36" s="111"/>
      <c r="H36" s="113" t="s">
        <v>1847</v>
      </c>
      <c r="I36" s="112"/>
      <c r="J36" s="112"/>
      <c r="K36" s="112">
        <v>27909</v>
      </c>
      <c r="L36" s="59"/>
      <c r="M36" s="59"/>
      <c r="N36" s="59"/>
      <c r="O36" s="59"/>
      <c r="P36" s="117"/>
      <c r="Q36" s="120"/>
      <c r="R36" s="120">
        <v>102</v>
      </c>
      <c r="S36" s="121">
        <f t="shared" si="3"/>
        <v>272.617647058824</v>
      </c>
    </row>
    <row r="37" ht="16.95" customHeight="1" spans="1:19">
      <c r="A37" s="54"/>
      <c r="B37" s="67"/>
      <c r="C37" s="67"/>
      <c r="D37" s="103"/>
      <c r="E37" s="115"/>
      <c r="F37" s="116"/>
      <c r="G37" s="115"/>
      <c r="H37" s="113"/>
      <c r="I37" s="112"/>
      <c r="J37" s="112"/>
      <c r="K37" s="112"/>
      <c r="L37" s="59"/>
      <c r="M37" s="59"/>
      <c r="N37" s="59"/>
      <c r="O37" s="59"/>
      <c r="P37" s="117"/>
      <c r="Q37" s="120"/>
      <c r="R37" s="120"/>
      <c r="S37" s="121"/>
    </row>
    <row r="38" ht="16.95" customHeight="1" spans="1:19">
      <c r="A38" s="54"/>
      <c r="B38" s="67"/>
      <c r="C38" s="67"/>
      <c r="D38" s="103"/>
      <c r="E38" s="115"/>
      <c r="F38" s="116"/>
      <c r="G38" s="115"/>
      <c r="H38" s="113"/>
      <c r="I38" s="112"/>
      <c r="J38" s="112"/>
      <c r="K38" s="112"/>
      <c r="L38" s="59"/>
      <c r="M38" s="59"/>
      <c r="N38" s="59"/>
      <c r="O38" s="59"/>
      <c r="P38" s="117"/>
      <c r="Q38" s="120"/>
      <c r="R38" s="120"/>
      <c r="S38" s="121"/>
    </row>
    <row r="39" ht="17" customHeight="1" spans="1:19">
      <c r="A39" s="54"/>
      <c r="B39" s="67"/>
      <c r="C39" s="67"/>
      <c r="D39" s="103"/>
      <c r="E39" s="104"/>
      <c r="F39" s="103"/>
      <c r="G39" s="104"/>
      <c r="H39" s="106"/>
      <c r="I39" s="67"/>
      <c r="J39" s="67"/>
      <c r="K39" s="67"/>
      <c r="L39" s="59"/>
      <c r="M39" s="59"/>
      <c r="N39" s="59"/>
      <c r="O39" s="59"/>
      <c r="P39" s="117"/>
      <c r="Q39" s="120"/>
      <c r="R39" s="120"/>
      <c r="S39" s="121"/>
    </row>
    <row r="40" ht="16.95" customHeight="1" spans="1:19">
      <c r="A40" s="54"/>
      <c r="B40" s="67"/>
      <c r="C40" s="67"/>
      <c r="D40" s="103"/>
      <c r="E40" s="104"/>
      <c r="F40" s="103"/>
      <c r="G40" s="104"/>
      <c r="H40" s="106"/>
      <c r="I40" s="67"/>
      <c r="J40" s="67"/>
      <c r="K40" s="67"/>
      <c r="L40" s="59"/>
      <c r="M40" s="59"/>
      <c r="N40" s="59"/>
      <c r="O40" s="59"/>
      <c r="P40" s="117"/>
      <c r="Q40" s="120"/>
      <c r="R40" s="120"/>
      <c r="S40" s="121"/>
    </row>
    <row r="41" ht="17" customHeight="1" spans="1:19">
      <c r="A41" s="54"/>
      <c r="B41" s="67"/>
      <c r="C41" s="67"/>
      <c r="D41" s="103"/>
      <c r="E41" s="104"/>
      <c r="F41" s="103"/>
      <c r="G41" s="104"/>
      <c r="H41" s="106"/>
      <c r="I41" s="67"/>
      <c r="J41" s="67"/>
      <c r="K41" s="67"/>
      <c r="L41" s="59"/>
      <c r="M41" s="59"/>
      <c r="N41" s="59"/>
      <c r="O41" s="59"/>
      <c r="P41" s="117"/>
      <c r="Q41" s="120"/>
      <c r="R41" s="120"/>
      <c r="S41" s="121"/>
    </row>
    <row r="42" ht="17" customHeight="1" spans="1:19">
      <c r="A42" s="52" t="s">
        <v>2010</v>
      </c>
      <c r="B42" s="67"/>
      <c r="C42" s="67"/>
      <c r="D42" s="67">
        <v>123647</v>
      </c>
      <c r="E42" s="68"/>
      <c r="F42" s="67">
        <v>77859</v>
      </c>
      <c r="G42" s="104">
        <f>(D42-F42)/F42</f>
        <v>0.588088724489141</v>
      </c>
      <c r="H42" s="52" t="s">
        <v>2235</v>
      </c>
      <c r="I42" s="67"/>
      <c r="J42" s="67"/>
      <c r="K42" s="67">
        <v>123647</v>
      </c>
      <c r="L42" s="59"/>
      <c r="M42" s="59"/>
      <c r="N42" s="59"/>
      <c r="O42" s="59"/>
      <c r="P42" s="117"/>
      <c r="Q42" s="120"/>
      <c r="R42" s="120">
        <v>77859</v>
      </c>
      <c r="S42" s="121">
        <f>(K42-R42)/R42</f>
        <v>0.588088724489141</v>
      </c>
    </row>
  </sheetData>
  <mergeCells count="3">
    <mergeCell ref="A1:S1"/>
    <mergeCell ref="A2:S2"/>
    <mergeCell ref="A3:S3"/>
  </mergeCells>
  <printOptions gridLines="1"/>
  <pageMargins left="0.75" right="0.75" top="1" bottom="1" header="0.5" footer="0.5"/>
  <pageSetup paperSize="9" orientation="portrait"/>
  <headerFooter alignWithMargins="0" scaleWithDoc="0">
    <oddHeader>&amp;C&amp;A</oddHeader>
    <oddFooter>&amp;C页(&amp;P)</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5"/>
  <sheetViews>
    <sheetView zoomScale="70" zoomScaleNormal="70" workbookViewId="0">
      <selection activeCell="F3" sqref="F2:F3"/>
    </sheetView>
  </sheetViews>
  <sheetFormatPr defaultColWidth="10.1388888888889" defaultRowHeight="14.4" outlineLevelCol="5"/>
  <cols>
    <col min="1" max="1" width="7.13888888888889" style="72" customWidth="1"/>
    <col min="2" max="2" width="12.287037037037" style="72" customWidth="1"/>
    <col min="3" max="3" width="19" style="74" customWidth="1"/>
    <col min="4" max="4" width="20.8518518518519" style="74" customWidth="1"/>
    <col min="5" max="5" width="19.5555555555556" style="74" customWidth="1"/>
    <col min="6" max="6" width="21" style="75" customWidth="1"/>
    <col min="7" max="250" width="10.1388888888889" style="72"/>
  </cols>
  <sheetData>
    <row r="1" s="72" customFormat="1" ht="63" customHeight="1" spans="1:6">
      <c r="A1" s="76" t="s">
        <v>2240</v>
      </c>
      <c r="B1" s="76"/>
      <c r="C1" s="77"/>
      <c r="D1" s="77"/>
      <c r="E1" s="77"/>
      <c r="F1" s="78"/>
    </row>
    <row r="2" s="72" customFormat="1" ht="25" customHeight="1" spans="1:6">
      <c r="A2" s="76"/>
      <c r="B2" s="76"/>
      <c r="C2" s="77"/>
      <c r="D2" s="77"/>
      <c r="E2" s="77"/>
      <c r="F2" s="79" t="s">
        <v>2241</v>
      </c>
    </row>
    <row r="3" s="72" customFormat="1" ht="18.95" customHeight="1" spans="1:6">
      <c r="A3" s="80"/>
      <c r="B3" s="80"/>
      <c r="C3" s="81"/>
      <c r="D3" s="81"/>
      <c r="E3" s="81"/>
      <c r="F3" s="79" t="s">
        <v>1601</v>
      </c>
    </row>
    <row r="4" s="72" customFormat="1" ht="18" customHeight="1" spans="1:6">
      <c r="A4" s="82" t="s">
        <v>1931</v>
      </c>
      <c r="B4" s="83" t="s">
        <v>1932</v>
      </c>
      <c r="C4" s="84" t="s">
        <v>2242</v>
      </c>
      <c r="D4" s="85" t="s">
        <v>2243</v>
      </c>
      <c r="E4" s="85" t="s">
        <v>2244</v>
      </c>
      <c r="F4" s="86" t="s">
        <v>34</v>
      </c>
    </row>
    <row r="5" s="72" customFormat="1" ht="18" customHeight="1" spans="1:6">
      <c r="A5" s="82"/>
      <c r="B5" s="83"/>
      <c r="C5" s="84"/>
      <c r="D5" s="87"/>
      <c r="E5" s="87"/>
      <c r="F5" s="88"/>
    </row>
    <row r="6" s="72" customFormat="1" ht="5" customHeight="1" spans="1:6">
      <c r="A6" s="82"/>
      <c r="B6" s="83"/>
      <c r="C6" s="84"/>
      <c r="D6" s="89"/>
      <c r="E6" s="89"/>
      <c r="F6" s="90"/>
    </row>
    <row r="7" s="72" customFormat="1" ht="25" customHeight="1" spans="1:6">
      <c r="A7" s="91" t="s">
        <v>1864</v>
      </c>
      <c r="B7" s="92" t="s">
        <v>1943</v>
      </c>
      <c r="C7" s="93">
        <f>SUM(C8:C25)</f>
        <v>767.54</v>
      </c>
      <c r="D7" s="93">
        <f>SUM(D8:D25)</f>
        <v>1127.83</v>
      </c>
      <c r="E7" s="93">
        <f>C7-D7</f>
        <v>-360.29</v>
      </c>
      <c r="F7" s="94">
        <f>E7/D7</f>
        <v>-0.319454173057996</v>
      </c>
    </row>
    <row r="8" s="72" customFormat="1" ht="25" customHeight="1" spans="1:6">
      <c r="A8" s="95">
        <v>1</v>
      </c>
      <c r="B8" s="96" t="s">
        <v>1944</v>
      </c>
      <c r="C8" s="97">
        <v>30</v>
      </c>
      <c r="D8" s="97">
        <v>48</v>
      </c>
      <c r="E8" s="97">
        <f t="shared" ref="E8:E25" si="0">C8-D8</f>
        <v>-18</v>
      </c>
      <c r="F8" s="97">
        <f t="shared" ref="F8:F25" si="1">E8/D8</f>
        <v>-0.375</v>
      </c>
    </row>
    <row r="9" s="73" customFormat="1" ht="25" customHeight="1" spans="1:6">
      <c r="A9" s="95">
        <v>2</v>
      </c>
      <c r="B9" s="96" t="s">
        <v>1945</v>
      </c>
      <c r="C9" s="97">
        <v>34.16</v>
      </c>
      <c r="D9" s="97">
        <v>190.87</v>
      </c>
      <c r="E9" s="97">
        <f t="shared" si="0"/>
        <v>-156.71</v>
      </c>
      <c r="F9" s="97">
        <f t="shared" si="1"/>
        <v>-0.821030020432755</v>
      </c>
    </row>
    <row r="10" s="72" customFormat="1" ht="25" customHeight="1" spans="1:6">
      <c r="A10" s="95">
        <v>3</v>
      </c>
      <c r="B10" s="96" t="s">
        <v>1946</v>
      </c>
      <c r="C10" s="97">
        <v>0</v>
      </c>
      <c r="D10" s="97">
        <v>242</v>
      </c>
      <c r="E10" s="97">
        <f t="shared" si="0"/>
        <v>-242</v>
      </c>
      <c r="F10" s="97">
        <f t="shared" si="1"/>
        <v>-1</v>
      </c>
    </row>
    <row r="11" s="73" customFormat="1" ht="25" customHeight="1" spans="1:6">
      <c r="A11" s="95">
        <v>4</v>
      </c>
      <c r="B11" s="96" t="s">
        <v>1947</v>
      </c>
      <c r="C11" s="97">
        <v>38.41</v>
      </c>
      <c r="D11" s="97">
        <v>17</v>
      </c>
      <c r="E11" s="97">
        <f t="shared" si="0"/>
        <v>21.41</v>
      </c>
      <c r="F11" s="97">
        <f t="shared" si="1"/>
        <v>1.25941176470588</v>
      </c>
    </row>
    <row r="12" s="72" customFormat="1" ht="25" customHeight="1" spans="1:6">
      <c r="A12" s="95">
        <v>5</v>
      </c>
      <c r="B12" s="96" t="s">
        <v>1948</v>
      </c>
      <c r="C12" s="97">
        <v>109.68</v>
      </c>
      <c r="D12" s="97">
        <v>34</v>
      </c>
      <c r="E12" s="97">
        <f t="shared" si="0"/>
        <v>75.68</v>
      </c>
      <c r="F12" s="97">
        <f t="shared" si="1"/>
        <v>2.22588235294118</v>
      </c>
    </row>
    <row r="13" s="72" customFormat="1" ht="25" customHeight="1" spans="1:6">
      <c r="A13" s="95">
        <v>6</v>
      </c>
      <c r="B13" s="96" t="s">
        <v>1949</v>
      </c>
      <c r="C13" s="97">
        <v>67.54</v>
      </c>
      <c r="D13" s="97">
        <v>21</v>
      </c>
      <c r="E13" s="97">
        <f t="shared" si="0"/>
        <v>46.54</v>
      </c>
      <c r="F13" s="97">
        <f t="shared" si="1"/>
        <v>2.21619047619048</v>
      </c>
    </row>
    <row r="14" s="73" customFormat="1" ht="25" customHeight="1" spans="1:6">
      <c r="A14" s="95">
        <v>7</v>
      </c>
      <c r="B14" s="96" t="s">
        <v>1950</v>
      </c>
      <c r="C14" s="97">
        <v>47.85</v>
      </c>
      <c r="D14" s="97">
        <v>24</v>
      </c>
      <c r="E14" s="97">
        <f t="shared" si="0"/>
        <v>23.85</v>
      </c>
      <c r="F14" s="97">
        <f t="shared" si="1"/>
        <v>0.99375</v>
      </c>
    </row>
    <row r="15" s="73" customFormat="1" ht="25" customHeight="1" spans="1:6">
      <c r="A15" s="95">
        <v>8</v>
      </c>
      <c r="B15" s="96" t="s">
        <v>1951</v>
      </c>
      <c r="C15" s="97">
        <v>20</v>
      </c>
      <c r="D15" s="97">
        <v>90</v>
      </c>
      <c r="E15" s="97">
        <f t="shared" si="0"/>
        <v>-70</v>
      </c>
      <c r="F15" s="97">
        <f t="shared" si="1"/>
        <v>-0.777777777777778</v>
      </c>
    </row>
    <row r="16" s="72" customFormat="1" ht="25" customHeight="1" spans="1:6">
      <c r="A16" s="95">
        <v>9</v>
      </c>
      <c r="B16" s="96" t="s">
        <v>1952</v>
      </c>
      <c r="C16" s="97">
        <v>35.21</v>
      </c>
      <c r="D16" s="97">
        <v>60</v>
      </c>
      <c r="E16" s="97">
        <f t="shared" si="0"/>
        <v>-24.79</v>
      </c>
      <c r="F16" s="97">
        <f t="shared" si="1"/>
        <v>-0.413166666666667</v>
      </c>
    </row>
    <row r="17" s="72" customFormat="1" ht="25" customHeight="1" spans="1:6">
      <c r="A17" s="95">
        <v>10</v>
      </c>
      <c r="B17" s="96" t="s">
        <v>1953</v>
      </c>
      <c r="C17" s="97">
        <v>45</v>
      </c>
      <c r="D17" s="97">
        <v>39.5</v>
      </c>
      <c r="E17" s="97">
        <f t="shared" si="0"/>
        <v>5.5</v>
      </c>
      <c r="F17" s="97">
        <f t="shared" si="1"/>
        <v>0.139240506329114</v>
      </c>
    </row>
    <row r="18" s="72" customFormat="1" ht="25" customHeight="1" spans="1:6">
      <c r="A18" s="95">
        <v>11</v>
      </c>
      <c r="B18" s="96" t="s">
        <v>1954</v>
      </c>
      <c r="C18" s="97">
        <v>10.6</v>
      </c>
      <c r="D18" s="97">
        <v>0</v>
      </c>
      <c r="E18" s="97">
        <f t="shared" si="0"/>
        <v>10.6</v>
      </c>
      <c r="F18" s="97" t="s">
        <v>1864</v>
      </c>
    </row>
    <row r="19" s="72" customFormat="1" ht="25" customHeight="1" spans="1:6">
      <c r="A19" s="95">
        <v>12</v>
      </c>
      <c r="B19" s="98" t="s">
        <v>1955</v>
      </c>
      <c r="C19" s="99">
        <v>100</v>
      </c>
      <c r="D19" s="99">
        <v>62.62</v>
      </c>
      <c r="E19" s="97">
        <f t="shared" si="0"/>
        <v>37.38</v>
      </c>
      <c r="F19" s="97">
        <f t="shared" si="1"/>
        <v>0.596933886937081</v>
      </c>
    </row>
    <row r="20" s="72" customFormat="1" ht="25" customHeight="1" spans="1:6">
      <c r="A20" s="100">
        <v>13</v>
      </c>
      <c r="B20" s="96" t="s">
        <v>1956</v>
      </c>
      <c r="C20" s="97">
        <v>45</v>
      </c>
      <c r="D20" s="97">
        <v>35</v>
      </c>
      <c r="E20" s="97">
        <f t="shared" si="0"/>
        <v>10</v>
      </c>
      <c r="F20" s="97">
        <f t="shared" si="1"/>
        <v>0.285714285714286</v>
      </c>
    </row>
    <row r="21" s="72" customFormat="1" ht="25" customHeight="1" spans="1:6">
      <c r="A21" s="100">
        <v>14</v>
      </c>
      <c r="B21" s="96" t="s">
        <v>1957</v>
      </c>
      <c r="C21" s="97">
        <v>34.57</v>
      </c>
      <c r="D21" s="97">
        <v>25</v>
      </c>
      <c r="E21" s="97">
        <f t="shared" si="0"/>
        <v>9.57</v>
      </c>
      <c r="F21" s="97">
        <f t="shared" si="1"/>
        <v>0.3828</v>
      </c>
    </row>
    <row r="22" s="72" customFormat="1" ht="25" customHeight="1" spans="1:6">
      <c r="A22" s="100">
        <v>15</v>
      </c>
      <c r="B22" s="96" t="s">
        <v>1958</v>
      </c>
      <c r="C22" s="97">
        <v>35</v>
      </c>
      <c r="D22" s="97">
        <v>38</v>
      </c>
      <c r="E22" s="97">
        <f t="shared" si="0"/>
        <v>-3</v>
      </c>
      <c r="F22" s="97">
        <f t="shared" si="1"/>
        <v>-0.0789473684210526</v>
      </c>
    </row>
    <row r="23" s="72" customFormat="1" ht="25" customHeight="1" spans="1:6">
      <c r="A23" s="100">
        <v>16</v>
      </c>
      <c r="B23" s="96" t="s">
        <v>1959</v>
      </c>
      <c r="C23" s="97">
        <v>40</v>
      </c>
      <c r="D23" s="97">
        <v>100</v>
      </c>
      <c r="E23" s="97">
        <f t="shared" si="0"/>
        <v>-60</v>
      </c>
      <c r="F23" s="97">
        <f t="shared" si="1"/>
        <v>-0.6</v>
      </c>
    </row>
    <row r="24" s="72" customFormat="1" ht="25" customHeight="1" spans="1:6">
      <c r="A24" s="100">
        <v>17</v>
      </c>
      <c r="B24" s="96" t="s">
        <v>1960</v>
      </c>
      <c r="C24" s="97">
        <v>54</v>
      </c>
      <c r="D24" s="97">
        <v>32</v>
      </c>
      <c r="E24" s="97">
        <f t="shared" si="0"/>
        <v>22</v>
      </c>
      <c r="F24" s="97">
        <f t="shared" si="1"/>
        <v>0.6875</v>
      </c>
    </row>
    <row r="25" s="72" customFormat="1" ht="25" customHeight="1" spans="1:6">
      <c r="A25" s="100">
        <v>18</v>
      </c>
      <c r="B25" s="96" t="s">
        <v>1961</v>
      </c>
      <c r="C25" s="97">
        <v>20.52</v>
      </c>
      <c r="D25" s="97">
        <v>68.84</v>
      </c>
      <c r="E25" s="97">
        <f t="shared" si="0"/>
        <v>-48.32</v>
      </c>
      <c r="F25" s="97">
        <f t="shared" si="1"/>
        <v>-0.701917489831493</v>
      </c>
    </row>
  </sheetData>
  <mergeCells count="7">
    <mergeCell ref="A1:F1"/>
    <mergeCell ref="A4:A6"/>
    <mergeCell ref="B4:B6"/>
    <mergeCell ref="C4:C6"/>
    <mergeCell ref="D4:D6"/>
    <mergeCell ref="E4:E6"/>
    <mergeCell ref="F4:F6"/>
  </mergeCells>
  <pageMargins left="0.75" right="0.75" top="1" bottom="1" header="0.51" footer="0.51"/>
  <pageSetup paperSize="9" scale="88"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zoomScale="90" zoomScaleNormal="90" zoomScaleSheetLayoutView="60" workbookViewId="0">
      <selection activeCell="D7" sqref="D7"/>
    </sheetView>
  </sheetViews>
  <sheetFormatPr defaultColWidth="9.13888888888889" defaultRowHeight="15.6" outlineLevelRow="6" outlineLevelCol="6"/>
  <cols>
    <col min="1" max="1" width="40.1111111111111" style="46" customWidth="1"/>
    <col min="2" max="7" width="17.6203703703704" style="70" customWidth="1"/>
    <col min="8" max="16384" width="9.13888888888889" style="46" customWidth="1"/>
  </cols>
  <sheetData>
    <row r="1" ht="34" customHeight="1" spans="1:7">
      <c r="A1" s="47" t="s">
        <v>2245</v>
      </c>
      <c r="B1" s="47"/>
      <c r="C1" s="47"/>
      <c r="D1" s="47"/>
      <c r="E1" s="47"/>
      <c r="F1" s="47"/>
      <c r="G1" s="47"/>
    </row>
    <row r="2" ht="17" customHeight="1" spans="1:7">
      <c r="A2" s="48" t="s">
        <v>2246</v>
      </c>
      <c r="B2" s="59"/>
      <c r="C2" s="59"/>
      <c r="D2" s="59"/>
      <c r="E2" s="59"/>
      <c r="F2" s="59"/>
      <c r="G2" s="59"/>
    </row>
    <row r="3" ht="17" customHeight="1" spans="1:7">
      <c r="A3" s="48" t="s">
        <v>2247</v>
      </c>
      <c r="B3" s="59"/>
      <c r="C3" s="59"/>
      <c r="D3" s="59"/>
      <c r="E3" s="59"/>
      <c r="F3" s="59"/>
      <c r="G3" s="59"/>
    </row>
    <row r="4" ht="23.25" customHeight="1" spans="1:7">
      <c r="A4" s="27" t="s">
        <v>2248</v>
      </c>
      <c r="B4" s="27" t="s">
        <v>2249</v>
      </c>
      <c r="C4" s="27"/>
      <c r="D4" s="27"/>
      <c r="E4" s="27" t="s">
        <v>2250</v>
      </c>
      <c r="F4" s="27"/>
      <c r="G4" s="27"/>
    </row>
    <row r="5" ht="24.75" customHeight="1" spans="1:7">
      <c r="A5" s="27"/>
      <c r="B5" s="27"/>
      <c r="C5" s="27" t="s">
        <v>2251</v>
      </c>
      <c r="D5" s="27" t="s">
        <v>2252</v>
      </c>
      <c r="E5" s="27"/>
      <c r="F5" s="27" t="s">
        <v>2251</v>
      </c>
      <c r="G5" s="27" t="s">
        <v>2252</v>
      </c>
    </row>
    <row r="6" ht="24.75" customHeight="1" spans="1:7">
      <c r="A6" s="27" t="s">
        <v>2253</v>
      </c>
      <c r="B6" s="27" t="s">
        <v>2254</v>
      </c>
      <c r="C6" s="27" t="s">
        <v>2255</v>
      </c>
      <c r="D6" s="27" t="s">
        <v>2256</v>
      </c>
      <c r="E6" s="27" t="s">
        <v>2257</v>
      </c>
      <c r="F6" s="27" t="s">
        <v>2258</v>
      </c>
      <c r="G6" s="27" t="s">
        <v>2259</v>
      </c>
    </row>
    <row r="7" ht="14.4" spans="1:7">
      <c r="A7" s="32" t="s">
        <v>2260</v>
      </c>
      <c r="B7" s="71">
        <v>29.967847</v>
      </c>
      <c r="C7" s="71">
        <v>19.316</v>
      </c>
      <c r="D7" s="71">
        <v>10.651847</v>
      </c>
      <c r="E7" s="71">
        <v>29.886635314</v>
      </c>
      <c r="F7" s="71">
        <v>19.233135314</v>
      </c>
      <c r="G7" s="71">
        <v>10.6535</v>
      </c>
    </row>
  </sheetData>
  <mergeCells count="6">
    <mergeCell ref="A1:G1"/>
    <mergeCell ref="A2:G2"/>
    <mergeCell ref="A3:G3"/>
    <mergeCell ref="B4:D4"/>
    <mergeCell ref="E4:G4"/>
    <mergeCell ref="A4:A5"/>
  </mergeCells>
  <printOptions gridLines="1"/>
  <pageMargins left="0.75" right="0.75" top="1" bottom="1" header="0.5" footer="0.5"/>
  <headerFooter alignWithMargins="0" scaleWithDoc="0">
    <oddHeader>&amp;C&amp;A</oddHeader>
    <oddFooter>&amp;C页(&amp;P)</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zoomScale="85" zoomScaleNormal="85" zoomScaleSheetLayoutView="60" workbookViewId="0">
      <selection activeCell="C17" sqref="C17"/>
    </sheetView>
  </sheetViews>
  <sheetFormatPr defaultColWidth="9.14814814814815" defaultRowHeight="15.6"/>
  <cols>
    <col min="1" max="1" width="26.6388888888889" style="46" customWidth="1"/>
    <col min="2" max="4" width="16.7592592592593" style="46" customWidth="1"/>
    <col min="5" max="5" width="16.7037037037037" style="46" hidden="1" customWidth="1"/>
    <col min="6" max="6" width="16.7592592592593" style="69" customWidth="1"/>
    <col min="7" max="7" width="16.7592592592593" style="46" customWidth="1"/>
    <col min="8" max="8" width="16.75" style="46" customWidth="1"/>
    <col min="9" max="13" width="9.14814814814815" style="46" hidden="1" customWidth="1"/>
    <col min="14" max="16384" width="9.14814814814815" style="46" customWidth="1"/>
  </cols>
  <sheetData>
    <row r="1" ht="34" customHeight="1" spans="1:11">
      <c r="A1" s="47" t="s">
        <v>2261</v>
      </c>
      <c r="B1" s="47"/>
      <c r="C1" s="47"/>
      <c r="D1" s="47"/>
      <c r="E1" s="47"/>
      <c r="F1" s="47"/>
      <c r="G1" s="58"/>
      <c r="H1" s="58"/>
      <c r="I1" s="60"/>
      <c r="J1" s="60"/>
      <c r="K1" s="60"/>
    </row>
    <row r="2" ht="17" customHeight="1" spans="1:11">
      <c r="A2" s="48" t="s">
        <v>2262</v>
      </c>
      <c r="B2" s="48"/>
      <c r="C2" s="48"/>
      <c r="D2" s="48"/>
      <c r="E2" s="48"/>
      <c r="F2" s="48"/>
      <c r="G2" s="59"/>
      <c r="I2" s="60"/>
      <c r="J2" s="60"/>
      <c r="K2" s="60"/>
    </row>
    <row r="3" ht="17" customHeight="1" spans="1:8">
      <c r="A3" s="48" t="s">
        <v>27</v>
      </c>
      <c r="B3" s="48"/>
      <c r="C3" s="48"/>
      <c r="D3" s="48"/>
      <c r="E3" s="48"/>
      <c r="F3" s="48"/>
      <c r="G3" s="60"/>
      <c r="H3" s="60"/>
    </row>
    <row r="4" ht="17" customHeight="1" spans="1:6">
      <c r="A4" s="52" t="s">
        <v>28</v>
      </c>
      <c r="B4" s="52" t="s">
        <v>29</v>
      </c>
      <c r="C4" s="52" t="s">
        <v>30</v>
      </c>
      <c r="D4" s="52" t="s">
        <v>31</v>
      </c>
      <c r="E4" s="67" t="s">
        <v>33</v>
      </c>
      <c r="F4" s="68" t="s">
        <v>34</v>
      </c>
    </row>
    <row r="5" ht="17" customHeight="1" spans="1:6">
      <c r="A5" s="54" t="s">
        <v>2263</v>
      </c>
      <c r="B5" s="55">
        <v>0</v>
      </c>
      <c r="C5" s="55">
        <v>0</v>
      </c>
      <c r="D5" s="55">
        <v>0</v>
      </c>
      <c r="E5" s="67"/>
      <c r="F5" s="68"/>
    </row>
    <row r="6" ht="17" customHeight="1" spans="1:6">
      <c r="A6" s="54" t="s">
        <v>2264</v>
      </c>
      <c r="B6" s="55">
        <v>0</v>
      </c>
      <c r="C6" s="55">
        <v>0</v>
      </c>
      <c r="D6" s="55">
        <v>0</v>
      </c>
      <c r="E6" s="67"/>
      <c r="F6" s="68"/>
    </row>
    <row r="7" ht="17" customHeight="1" spans="1:6">
      <c r="A7" s="54" t="s">
        <v>2265</v>
      </c>
      <c r="B7" s="55">
        <v>0</v>
      </c>
      <c r="C7" s="55">
        <v>0</v>
      </c>
      <c r="D7" s="55">
        <v>0</v>
      </c>
      <c r="E7" s="67"/>
      <c r="F7" s="68"/>
    </row>
    <row r="8" ht="17" customHeight="1" spans="1:6">
      <c r="A8" s="54" t="s">
        <v>2266</v>
      </c>
      <c r="B8" s="55">
        <v>0</v>
      </c>
      <c r="C8" s="55">
        <v>0</v>
      </c>
      <c r="D8" s="55">
        <v>0</v>
      </c>
      <c r="E8" s="67"/>
      <c r="F8" s="68"/>
    </row>
    <row r="9" ht="17" customHeight="1" spans="1:6">
      <c r="A9" s="54" t="s">
        <v>2267</v>
      </c>
      <c r="B9" s="55">
        <v>293</v>
      </c>
      <c r="C9" s="55">
        <v>293</v>
      </c>
      <c r="D9" s="55">
        <v>293</v>
      </c>
      <c r="E9" s="67">
        <v>293</v>
      </c>
      <c r="F9" s="68">
        <f t="shared" ref="F9:F14" si="0">(D9-E9)/E9</f>
        <v>0</v>
      </c>
    </row>
    <row r="10" ht="17" customHeight="1" spans="1:6">
      <c r="A10" s="52" t="s">
        <v>83</v>
      </c>
      <c r="B10" s="55">
        <v>293</v>
      </c>
      <c r="C10" s="55">
        <v>293</v>
      </c>
      <c r="D10" s="55">
        <v>293</v>
      </c>
      <c r="E10" s="67">
        <v>293</v>
      </c>
      <c r="F10" s="68">
        <f t="shared" si="0"/>
        <v>0</v>
      </c>
    </row>
    <row r="11" ht="17" customHeight="1" spans="1:6">
      <c r="A11" s="54" t="s">
        <v>1677</v>
      </c>
      <c r="B11" s="55"/>
      <c r="C11" s="55"/>
      <c r="D11" s="55">
        <v>17</v>
      </c>
      <c r="E11" s="67">
        <v>6</v>
      </c>
      <c r="F11" s="68">
        <f t="shared" si="0"/>
        <v>1.83333333333333</v>
      </c>
    </row>
    <row r="12" ht="17" customHeight="1" spans="1:6">
      <c r="A12" s="54" t="s">
        <v>1794</v>
      </c>
      <c r="B12" s="55"/>
      <c r="C12" s="55"/>
      <c r="D12" s="55">
        <v>0</v>
      </c>
      <c r="E12" s="67"/>
      <c r="F12" s="68"/>
    </row>
    <row r="13" ht="17" customHeight="1" spans="1:6">
      <c r="A13" s="54" t="s">
        <v>1843</v>
      </c>
      <c r="B13" s="55"/>
      <c r="C13" s="55"/>
      <c r="D13" s="55">
        <v>0</v>
      </c>
      <c r="E13" s="67"/>
      <c r="F13" s="68"/>
    </row>
    <row r="14" ht="17" customHeight="1" spans="1:6">
      <c r="A14" s="52" t="s">
        <v>1850</v>
      </c>
      <c r="B14" s="55"/>
      <c r="C14" s="55"/>
      <c r="D14" s="55">
        <v>310</v>
      </c>
      <c r="E14" s="67">
        <v>299</v>
      </c>
      <c r="F14" s="68">
        <f t="shared" si="0"/>
        <v>0.0367892976588629</v>
      </c>
    </row>
  </sheetData>
  <mergeCells count="3">
    <mergeCell ref="A1:F1"/>
    <mergeCell ref="A2:F2"/>
    <mergeCell ref="A3:F3"/>
  </mergeCells>
  <printOptions gridLines="1"/>
  <pageMargins left="0.75" right="0.75" top="1" bottom="1" header="0.5" footer="0.5"/>
  <headerFooter alignWithMargins="0" scaleWithDoc="0">
    <oddHeader>&amp;C&amp;A</oddHeader>
    <oddFooter>&amp;C页(&amp;P)</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7"/>
  <sheetViews>
    <sheetView zoomScaleSheetLayoutView="60" workbookViewId="0">
      <selection activeCell="D16" sqref="D16"/>
    </sheetView>
  </sheetViews>
  <sheetFormatPr defaultColWidth="9.14814814814815" defaultRowHeight="15.6"/>
  <cols>
    <col min="1" max="1" width="26.6388888888889" style="46" customWidth="1"/>
    <col min="2" max="4" width="16.7592592592593" style="46" customWidth="1"/>
    <col min="5" max="5" width="16.4166666666667" style="46" hidden="1" customWidth="1"/>
    <col min="6" max="6" width="16.4166666666667" style="46" customWidth="1"/>
    <col min="7" max="7" width="16.7592592592593" style="46" customWidth="1"/>
    <col min="8" max="8" width="16.75" style="46" customWidth="1"/>
    <col min="9" max="13" width="9.14814814814815" style="46" hidden="1" customWidth="1"/>
    <col min="14" max="16384" width="9.14814814814815" style="46" customWidth="1"/>
  </cols>
  <sheetData>
    <row r="1" ht="34" customHeight="1" spans="1:11">
      <c r="A1" s="47" t="s">
        <v>2268</v>
      </c>
      <c r="B1" s="47"/>
      <c r="C1" s="47"/>
      <c r="D1" s="47"/>
      <c r="E1" s="47"/>
      <c r="F1" s="47"/>
      <c r="G1" s="58"/>
      <c r="H1" s="58"/>
      <c r="I1" s="60"/>
      <c r="J1" s="60"/>
      <c r="K1" s="60"/>
    </row>
    <row r="2" ht="17" customHeight="1" spans="1:7">
      <c r="A2" s="48" t="s">
        <v>2269</v>
      </c>
      <c r="B2" s="48"/>
      <c r="C2" s="48"/>
      <c r="D2" s="48"/>
      <c r="E2" s="48"/>
      <c r="F2" s="48"/>
      <c r="G2" s="60"/>
    </row>
    <row r="3" ht="17" customHeight="1" spans="1:7">
      <c r="A3" s="48" t="s">
        <v>27</v>
      </c>
      <c r="B3" s="48"/>
      <c r="C3" s="48"/>
      <c r="D3" s="48"/>
      <c r="E3" s="48"/>
      <c r="F3" s="48"/>
      <c r="G3" s="60"/>
    </row>
    <row r="4" ht="17" customHeight="1" spans="1:6">
      <c r="A4" s="50" t="s">
        <v>28</v>
      </c>
      <c r="B4" s="50" t="s">
        <v>29</v>
      </c>
      <c r="C4" s="50" t="s">
        <v>30</v>
      </c>
      <c r="D4" s="62" t="s">
        <v>31</v>
      </c>
      <c r="E4" s="63" t="s">
        <v>33</v>
      </c>
      <c r="F4" s="64" t="s">
        <v>34</v>
      </c>
    </row>
    <row r="5" ht="17" customHeight="1" spans="1:6">
      <c r="A5" s="54" t="s">
        <v>2270</v>
      </c>
      <c r="B5" s="55">
        <v>0</v>
      </c>
      <c r="C5" s="55">
        <v>0</v>
      </c>
      <c r="D5" s="65">
        <v>0</v>
      </c>
      <c r="E5" s="66"/>
      <c r="F5" s="66"/>
    </row>
    <row r="6" ht="17" customHeight="1" spans="1:6">
      <c r="A6" s="54" t="s">
        <v>2271</v>
      </c>
      <c r="B6" s="55">
        <v>0</v>
      </c>
      <c r="C6" s="55">
        <v>0</v>
      </c>
      <c r="D6" s="65">
        <v>0</v>
      </c>
      <c r="E6" s="66"/>
      <c r="F6" s="66"/>
    </row>
    <row r="7" ht="17" customHeight="1" spans="1:6">
      <c r="A7" s="54" t="s">
        <v>2272</v>
      </c>
      <c r="B7" s="55">
        <v>0</v>
      </c>
      <c r="C7" s="55">
        <v>0</v>
      </c>
      <c r="D7" s="65">
        <v>0</v>
      </c>
      <c r="E7" s="66"/>
      <c r="F7" s="66"/>
    </row>
    <row r="8" ht="17" customHeight="1" spans="1:6">
      <c r="A8" s="54" t="s">
        <v>2273</v>
      </c>
      <c r="B8" s="55">
        <v>0</v>
      </c>
      <c r="C8" s="55">
        <v>0</v>
      </c>
      <c r="D8" s="65">
        <v>0</v>
      </c>
      <c r="E8" s="66"/>
      <c r="F8" s="66"/>
    </row>
    <row r="9" ht="17" customHeight="1" spans="1:6">
      <c r="A9" s="54"/>
      <c r="B9" s="55"/>
      <c r="C9" s="55"/>
      <c r="D9" s="65"/>
      <c r="E9" s="66"/>
      <c r="F9" s="66"/>
    </row>
    <row r="10" ht="17" customHeight="1" spans="1:6">
      <c r="A10" s="52" t="s">
        <v>84</v>
      </c>
      <c r="B10" s="55">
        <v>0</v>
      </c>
      <c r="C10" s="55">
        <v>0</v>
      </c>
      <c r="D10" s="65">
        <v>0</v>
      </c>
      <c r="E10" s="66"/>
      <c r="F10" s="66"/>
    </row>
    <row r="11" ht="17" customHeight="1" spans="1:6">
      <c r="A11" s="54" t="s">
        <v>1788</v>
      </c>
      <c r="B11" s="55"/>
      <c r="C11" s="55"/>
      <c r="D11" s="65">
        <v>0</v>
      </c>
      <c r="E11" s="66"/>
      <c r="F11" s="66"/>
    </row>
    <row r="12" ht="17" customHeight="1" spans="1:6">
      <c r="A12" s="54"/>
      <c r="B12" s="55"/>
      <c r="C12" s="55"/>
      <c r="D12" s="65"/>
      <c r="E12" s="66"/>
      <c r="F12" s="66"/>
    </row>
    <row r="13" ht="17" customHeight="1" spans="1:6">
      <c r="A13" s="54" t="s">
        <v>1840</v>
      </c>
      <c r="B13" s="55"/>
      <c r="C13" s="55"/>
      <c r="D13" s="65">
        <v>0</v>
      </c>
      <c r="E13" s="66"/>
      <c r="F13" s="66"/>
    </row>
    <row r="14" ht="17" customHeight="1" spans="1:6">
      <c r="A14" s="54" t="s">
        <v>1796</v>
      </c>
      <c r="B14" s="55"/>
      <c r="C14" s="55"/>
      <c r="D14" s="65">
        <v>293</v>
      </c>
      <c r="E14" s="67">
        <v>293</v>
      </c>
      <c r="F14" s="68">
        <f t="shared" ref="F14:F17" si="0">(D14-E14)/E14</f>
        <v>0</v>
      </c>
    </row>
    <row r="15" ht="17" customHeight="1" spans="1:6">
      <c r="A15" s="54" t="s">
        <v>1847</v>
      </c>
      <c r="B15" s="55"/>
      <c r="C15" s="55"/>
      <c r="D15" s="65">
        <v>17</v>
      </c>
      <c r="E15" s="67">
        <v>6</v>
      </c>
      <c r="F15" s="68">
        <f t="shared" si="0"/>
        <v>1.83333333333333</v>
      </c>
    </row>
    <row r="16" ht="17" customHeight="1" spans="1:6">
      <c r="A16" s="54"/>
      <c r="B16" s="55"/>
      <c r="C16" s="55"/>
      <c r="D16" s="65"/>
      <c r="E16" s="66"/>
      <c r="F16" s="66"/>
    </row>
    <row r="17" ht="17" customHeight="1" spans="1:6">
      <c r="A17" s="52" t="s">
        <v>1851</v>
      </c>
      <c r="B17" s="55"/>
      <c r="C17" s="55"/>
      <c r="D17" s="65">
        <v>310</v>
      </c>
      <c r="E17" s="67">
        <v>299</v>
      </c>
      <c r="F17" s="68">
        <f t="shared" si="0"/>
        <v>0.0367892976588629</v>
      </c>
    </row>
  </sheetData>
  <mergeCells count="3">
    <mergeCell ref="A1:F1"/>
    <mergeCell ref="A2:F2"/>
    <mergeCell ref="A3:F3"/>
  </mergeCells>
  <printOptions gridLines="1"/>
  <pageMargins left="0.75" right="0.75" top="1" bottom="1" header="0.5" footer="0.5"/>
  <headerFooter alignWithMargins="0" scaleWithDoc="0">
    <oddHeader>&amp;C&amp;A</oddHeader>
    <oddFooter>&amp;C页(&amp;P)</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7"/>
  <sheetViews>
    <sheetView zoomScaleSheetLayoutView="60" workbookViewId="0">
      <selection activeCell="B7" sqref="B7"/>
    </sheetView>
  </sheetViews>
  <sheetFormatPr defaultColWidth="9.14814814814815" defaultRowHeight="15.6"/>
  <cols>
    <col min="1" max="1" width="56.287037037037" style="46" customWidth="1"/>
    <col min="2" max="2" width="49.287037037037" style="46" customWidth="1"/>
    <col min="3" max="4" width="16.7592592592593" style="46" customWidth="1"/>
    <col min="5" max="5" width="25.9814814814815" style="46" customWidth="1"/>
    <col min="6" max="7" width="16.7592592592593" style="46" customWidth="1"/>
    <col min="8" max="8" width="16.75" style="46" customWidth="1"/>
    <col min="9" max="13" width="9.14814814814815" style="46" hidden="1" customWidth="1"/>
    <col min="14" max="16384" width="9.14814814814815" style="46" customWidth="1"/>
  </cols>
  <sheetData>
    <row r="1" ht="34" customHeight="1" spans="1:11">
      <c r="A1" s="47" t="s">
        <v>2274</v>
      </c>
      <c r="B1" s="47"/>
      <c r="C1" s="58"/>
      <c r="D1" s="58"/>
      <c r="E1" s="58"/>
      <c r="F1" s="58"/>
      <c r="G1" s="58"/>
      <c r="H1" s="58"/>
      <c r="I1" s="60"/>
      <c r="J1" s="60"/>
      <c r="K1" s="60"/>
    </row>
    <row r="2" ht="17" customHeight="1" spans="2:7">
      <c r="B2" s="48" t="s">
        <v>2275</v>
      </c>
      <c r="C2" s="59"/>
      <c r="D2" s="48"/>
      <c r="E2" s="60"/>
      <c r="F2" s="60"/>
      <c r="G2" s="60"/>
    </row>
    <row r="3" ht="17" customHeight="1" spans="1:5">
      <c r="A3" s="61"/>
      <c r="B3" s="49" t="s">
        <v>27</v>
      </c>
      <c r="C3" s="60"/>
      <c r="D3" s="60"/>
      <c r="E3" s="60"/>
    </row>
    <row r="4" ht="17" customHeight="1" spans="1:2">
      <c r="A4" s="50" t="s">
        <v>28</v>
      </c>
      <c r="B4" s="50" t="s">
        <v>31</v>
      </c>
    </row>
    <row r="5" ht="17" customHeight="1" spans="1:2">
      <c r="A5" s="54" t="s">
        <v>2270</v>
      </c>
      <c r="B5" s="55">
        <v>0</v>
      </c>
    </row>
    <row r="6" ht="17" customHeight="1" spans="1:2">
      <c r="A6" s="54" t="s">
        <v>2271</v>
      </c>
      <c r="B6" s="55">
        <v>0</v>
      </c>
    </row>
    <row r="7" ht="17" customHeight="1" spans="1:2">
      <c r="A7" s="54" t="s">
        <v>2272</v>
      </c>
      <c r="B7" s="55">
        <v>0</v>
      </c>
    </row>
    <row r="8" ht="17" customHeight="1" spans="1:2">
      <c r="A8" s="54" t="s">
        <v>2273</v>
      </c>
      <c r="B8" s="55">
        <v>0</v>
      </c>
    </row>
    <row r="9" ht="17" customHeight="1" spans="1:2">
      <c r="A9" s="54"/>
      <c r="B9" s="55"/>
    </row>
    <row r="10" ht="17" customHeight="1" spans="1:2">
      <c r="A10" s="52" t="s">
        <v>84</v>
      </c>
      <c r="B10" s="55">
        <v>0</v>
      </c>
    </row>
    <row r="11" ht="17" customHeight="1"/>
    <row r="12" ht="17" customHeight="1"/>
    <row r="13" ht="17" customHeight="1"/>
    <row r="14" ht="17" customHeight="1"/>
    <row r="15" ht="17" customHeight="1"/>
    <row r="16" ht="17" customHeight="1"/>
    <row r="17" ht="17" customHeight="1"/>
  </sheetData>
  <mergeCells count="1">
    <mergeCell ref="A1:B1"/>
  </mergeCells>
  <printOptions gridLines="1"/>
  <pageMargins left="0.75" right="0.75" top="1" bottom="1" header="0.5" footer="0.5"/>
  <headerFooter alignWithMargins="0" scaleWithDoc="0">
    <oddHeader>&amp;C&amp;A</oddHeader>
    <oddFooter>&amp;C页(&amp;P)</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
  <sheetViews>
    <sheetView zoomScaleSheetLayoutView="60" workbookViewId="0">
      <selection activeCell="B6" sqref="B6"/>
    </sheetView>
  </sheetViews>
  <sheetFormatPr defaultColWidth="9.13888888888889" defaultRowHeight="15.6" outlineLevelCol="4"/>
  <cols>
    <col min="1" max="1" width="34.462962962963" style="46" customWidth="1"/>
    <col min="2" max="2" width="47" style="46" customWidth="1"/>
    <col min="3" max="254" width="9.13888888888889" style="46" customWidth="1"/>
    <col min="255" max="16384" width="9.13888888888889" style="56"/>
  </cols>
  <sheetData>
    <row r="1" ht="35.25" customHeight="1" spans="1:2">
      <c r="A1" s="47" t="s">
        <v>2276</v>
      </c>
      <c r="B1" s="47"/>
    </row>
    <row r="2" ht="15.75" customHeight="1" spans="1:2">
      <c r="A2" s="48" t="s">
        <v>2277</v>
      </c>
      <c r="B2" s="48"/>
    </row>
    <row r="3" ht="15.75" customHeight="1" spans="2:5">
      <c r="B3" s="48" t="s">
        <v>27</v>
      </c>
      <c r="C3" s="57"/>
      <c r="D3" s="57"/>
      <c r="E3" s="57"/>
    </row>
    <row r="4" ht="17" customHeight="1" spans="1:2">
      <c r="A4" s="52" t="s">
        <v>28</v>
      </c>
      <c r="B4" s="52" t="s">
        <v>31</v>
      </c>
    </row>
    <row r="5" ht="17" customHeight="1" spans="1:2">
      <c r="A5" s="54" t="s">
        <v>2270</v>
      </c>
      <c r="B5" s="55">
        <v>0</v>
      </c>
    </row>
    <row r="6" ht="17" customHeight="1" spans="1:2">
      <c r="A6" s="54" t="s">
        <v>2278</v>
      </c>
      <c r="B6" s="55">
        <v>0</v>
      </c>
    </row>
    <row r="7" ht="17" customHeight="1" spans="1:2">
      <c r="A7" s="54" t="s">
        <v>2279</v>
      </c>
      <c r="B7" s="55">
        <v>0</v>
      </c>
    </row>
    <row r="8" ht="17" customHeight="1" spans="1:2">
      <c r="A8" s="54" t="s">
        <v>2280</v>
      </c>
      <c r="B8" s="55">
        <v>0</v>
      </c>
    </row>
    <row r="9" ht="17" customHeight="1" spans="1:2">
      <c r="A9" s="54" t="s">
        <v>2281</v>
      </c>
      <c r="B9" s="55">
        <v>0</v>
      </c>
    </row>
    <row r="10" ht="17" customHeight="1" spans="1:2">
      <c r="A10" s="54" t="s">
        <v>2282</v>
      </c>
      <c r="B10" s="55">
        <v>0</v>
      </c>
    </row>
    <row r="11" ht="17" customHeight="1" spans="1:2">
      <c r="A11" s="54" t="s">
        <v>2283</v>
      </c>
      <c r="B11" s="55">
        <v>0</v>
      </c>
    </row>
    <row r="12" ht="17" customHeight="1" spans="1:2">
      <c r="A12" s="54" t="s">
        <v>2284</v>
      </c>
      <c r="B12" s="55">
        <v>0</v>
      </c>
    </row>
    <row r="13" ht="17" customHeight="1" spans="1:2">
      <c r="A13" s="54" t="s">
        <v>2285</v>
      </c>
      <c r="B13" s="55">
        <v>0</v>
      </c>
    </row>
    <row r="14" ht="17" customHeight="1" spans="1:2">
      <c r="A14" s="54" t="s">
        <v>2286</v>
      </c>
      <c r="B14" s="55">
        <v>0</v>
      </c>
    </row>
    <row r="15" ht="17" customHeight="1" spans="1:2">
      <c r="A15" s="54" t="s">
        <v>2271</v>
      </c>
      <c r="B15" s="55">
        <v>0</v>
      </c>
    </row>
    <row r="16" ht="17" customHeight="1" spans="1:2">
      <c r="A16" s="54" t="s">
        <v>2287</v>
      </c>
      <c r="B16" s="55">
        <v>0</v>
      </c>
    </row>
    <row r="17" ht="17" customHeight="1" spans="1:2">
      <c r="A17" s="54" t="s">
        <v>2288</v>
      </c>
      <c r="B17" s="55">
        <v>0</v>
      </c>
    </row>
    <row r="18" ht="17" customHeight="1" spans="1:2">
      <c r="A18" s="54" t="s">
        <v>2289</v>
      </c>
      <c r="B18" s="55">
        <v>0</v>
      </c>
    </row>
    <row r="19" ht="17" customHeight="1" spans="1:2">
      <c r="A19" s="54" t="s">
        <v>2290</v>
      </c>
      <c r="B19" s="55">
        <v>0</v>
      </c>
    </row>
    <row r="20" ht="17" customHeight="1" spans="1:2">
      <c r="A20" s="54" t="s">
        <v>2291</v>
      </c>
      <c r="B20" s="55">
        <v>0</v>
      </c>
    </row>
    <row r="21" ht="17" customHeight="1" spans="1:2">
      <c r="A21" s="54" t="s">
        <v>2292</v>
      </c>
      <c r="B21" s="55">
        <v>0</v>
      </c>
    </row>
    <row r="22" ht="17" customHeight="1" spans="1:2">
      <c r="A22" s="54" t="s">
        <v>2293</v>
      </c>
      <c r="B22" s="55">
        <v>0</v>
      </c>
    </row>
    <row r="23" ht="17" customHeight="1" spans="1:2">
      <c r="A23" s="54" t="s">
        <v>2294</v>
      </c>
      <c r="B23" s="55">
        <v>0</v>
      </c>
    </row>
    <row r="24" ht="17" customHeight="1" spans="1:2">
      <c r="A24" s="54" t="s">
        <v>2295</v>
      </c>
      <c r="B24" s="55">
        <v>0</v>
      </c>
    </row>
    <row r="25" ht="17" customHeight="1" spans="1:2">
      <c r="A25" s="54" t="s">
        <v>2296</v>
      </c>
      <c r="B25" s="55">
        <v>0</v>
      </c>
    </row>
    <row r="26" ht="17" customHeight="1" spans="1:2">
      <c r="A26" s="54" t="s">
        <v>2297</v>
      </c>
      <c r="B26" s="55">
        <v>0</v>
      </c>
    </row>
    <row r="27" ht="17" customHeight="1" spans="1:2">
      <c r="A27" s="54" t="s">
        <v>2298</v>
      </c>
      <c r="B27" s="55">
        <v>0</v>
      </c>
    </row>
    <row r="28" ht="17" customHeight="1" spans="1:2">
      <c r="A28" s="54" t="s">
        <v>2299</v>
      </c>
      <c r="B28" s="55">
        <v>0</v>
      </c>
    </row>
    <row r="29" ht="17" customHeight="1" spans="1:2">
      <c r="A29" s="54" t="s">
        <v>2300</v>
      </c>
      <c r="B29" s="55">
        <v>0</v>
      </c>
    </row>
    <row r="30" ht="17" customHeight="1" spans="1:2">
      <c r="A30" s="54" t="s">
        <v>2301</v>
      </c>
      <c r="B30" s="55">
        <v>0</v>
      </c>
    </row>
    <row r="31" ht="17" customHeight="1" spans="1:2">
      <c r="A31" s="54" t="s">
        <v>2302</v>
      </c>
      <c r="B31" s="55">
        <v>0</v>
      </c>
    </row>
    <row r="32" ht="17.25" customHeight="1" spans="1:2">
      <c r="A32" s="52" t="s">
        <v>84</v>
      </c>
      <c r="B32" s="55">
        <v>0</v>
      </c>
    </row>
    <row r="34" spans="1:1">
      <c r="A34" s="46" t="s">
        <v>2303</v>
      </c>
    </row>
  </sheetData>
  <mergeCells count="2">
    <mergeCell ref="A1:B1"/>
    <mergeCell ref="A2:B2"/>
  </mergeCells>
  <printOptions gridLines="1"/>
  <pageMargins left="0.75" right="0.75" top="1" bottom="1" header="0.5" footer="0.5"/>
  <headerFooter alignWithMargins="0" scaleWithDoc="0">
    <oddHeader>&amp;C&amp;A</oddHeader>
    <oddFooter>&amp;C页(&amp;P)</oddFooter>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3"/>
  <sheetViews>
    <sheetView zoomScale="70" zoomScaleNormal="70" zoomScaleSheetLayoutView="60" workbookViewId="0">
      <selection activeCell="A2" sqref="A2:I2"/>
    </sheetView>
  </sheetViews>
  <sheetFormatPr defaultColWidth="9.14814814814815" defaultRowHeight="15.6"/>
  <cols>
    <col min="1" max="1" width="24" style="46" customWidth="1"/>
    <col min="2" max="9" width="13.3703703703704" style="46" customWidth="1"/>
    <col min="10" max="16384" width="9.14814814814815" style="46" customWidth="1"/>
  </cols>
  <sheetData>
    <row r="1" ht="34" customHeight="1" spans="1:9">
      <c r="A1" s="47" t="s">
        <v>2304</v>
      </c>
      <c r="B1" s="47"/>
      <c r="C1" s="47"/>
      <c r="D1" s="47"/>
      <c r="E1" s="47"/>
      <c r="F1" s="47"/>
      <c r="G1" s="47"/>
      <c r="H1" s="47"/>
      <c r="I1" s="47"/>
    </row>
    <row r="2" ht="17" customHeight="1" spans="1:9">
      <c r="A2" s="48" t="s">
        <v>2305</v>
      </c>
      <c r="B2" s="48"/>
      <c r="C2" s="48"/>
      <c r="D2" s="48"/>
      <c r="E2" s="48"/>
      <c r="F2" s="48"/>
      <c r="G2" s="48"/>
      <c r="H2" s="48"/>
      <c r="I2" s="48"/>
    </row>
    <row r="3" ht="17" customHeight="1" spans="1:9">
      <c r="A3" s="49" t="s">
        <v>27</v>
      </c>
      <c r="B3" s="49"/>
      <c r="C3" s="49"/>
      <c r="D3" s="49"/>
      <c r="E3" s="49"/>
      <c r="F3" s="49"/>
      <c r="G3" s="49"/>
      <c r="H3" s="49"/>
      <c r="I3" s="49"/>
    </row>
    <row r="4" ht="12.75" customHeight="1" spans="1:9">
      <c r="A4" s="50" t="s">
        <v>1674</v>
      </c>
      <c r="B4" s="51" t="s">
        <v>2306</v>
      </c>
      <c r="C4" s="51" t="s">
        <v>2307</v>
      </c>
      <c r="D4" s="51" t="s">
        <v>2308</v>
      </c>
      <c r="E4" s="51" t="s">
        <v>2309</v>
      </c>
      <c r="F4" s="51" t="s">
        <v>2310</v>
      </c>
      <c r="G4" s="51" t="s">
        <v>2311</v>
      </c>
      <c r="H4" s="51" t="s">
        <v>2312</v>
      </c>
      <c r="I4" s="51" t="s">
        <v>2313</v>
      </c>
    </row>
    <row r="5" ht="36.85" customHeight="1" spans="1:9">
      <c r="A5" s="52"/>
      <c r="B5" s="53"/>
      <c r="C5" s="53"/>
      <c r="D5" s="53"/>
      <c r="E5" s="53"/>
      <c r="F5" s="53"/>
      <c r="G5" s="53"/>
      <c r="H5" s="53"/>
      <c r="I5" s="53"/>
    </row>
    <row r="6" ht="20.1" customHeight="1" spans="1:9">
      <c r="A6" s="54" t="s">
        <v>2314</v>
      </c>
      <c r="B6" s="55">
        <v>32402</v>
      </c>
      <c r="C6" s="55">
        <v>0</v>
      </c>
      <c r="D6" s="55">
        <v>11917</v>
      </c>
      <c r="E6" s="55">
        <v>20335</v>
      </c>
      <c r="F6" s="55">
        <v>0</v>
      </c>
      <c r="G6" s="55">
        <v>0</v>
      </c>
      <c r="H6" s="55">
        <v>0</v>
      </c>
      <c r="I6" s="55">
        <v>150</v>
      </c>
    </row>
    <row r="7" ht="20.25" customHeight="1" spans="1:9">
      <c r="A7" s="54" t="s">
        <v>2315</v>
      </c>
      <c r="B7" s="55">
        <v>16088</v>
      </c>
      <c r="C7" s="55">
        <v>0</v>
      </c>
      <c r="D7" s="55">
        <v>3497</v>
      </c>
      <c r="E7" s="55">
        <v>12456</v>
      </c>
      <c r="F7" s="55">
        <v>0</v>
      </c>
      <c r="G7" s="55">
        <v>0</v>
      </c>
      <c r="H7" s="55">
        <v>0</v>
      </c>
      <c r="I7" s="55">
        <v>135</v>
      </c>
    </row>
    <row r="8" ht="20.25" customHeight="1" spans="1:9">
      <c r="A8" s="54" t="s">
        <v>2316</v>
      </c>
      <c r="B8" s="55">
        <v>15530</v>
      </c>
      <c r="C8" s="55">
        <v>0</v>
      </c>
      <c r="D8" s="55">
        <v>8282</v>
      </c>
      <c r="E8" s="55">
        <v>7248</v>
      </c>
      <c r="F8" s="55">
        <v>0</v>
      </c>
      <c r="G8" s="55">
        <v>0</v>
      </c>
      <c r="H8" s="55">
        <v>0</v>
      </c>
      <c r="I8" s="55">
        <v>0</v>
      </c>
    </row>
    <row r="9" ht="20.25" customHeight="1" spans="1:9">
      <c r="A9" s="54" t="s">
        <v>2317</v>
      </c>
      <c r="B9" s="55">
        <v>148</v>
      </c>
      <c r="C9" s="55">
        <v>0</v>
      </c>
      <c r="D9" s="55">
        <v>102</v>
      </c>
      <c r="E9" s="55">
        <v>37</v>
      </c>
      <c r="F9" s="55">
        <v>0</v>
      </c>
      <c r="G9" s="55">
        <v>0</v>
      </c>
      <c r="H9" s="55">
        <v>0</v>
      </c>
      <c r="I9" s="55">
        <v>9</v>
      </c>
    </row>
    <row r="10" ht="20.25" customHeight="1" spans="1:9">
      <c r="A10" s="54" t="s">
        <v>2318</v>
      </c>
      <c r="B10" s="55">
        <v>0</v>
      </c>
      <c r="C10" s="55">
        <v>0</v>
      </c>
      <c r="D10" s="55">
        <v>0</v>
      </c>
      <c r="E10" s="55">
        <v>0</v>
      </c>
      <c r="F10" s="55">
        <v>0</v>
      </c>
      <c r="G10" s="55">
        <v>0</v>
      </c>
      <c r="H10" s="55">
        <v>0</v>
      </c>
      <c r="I10" s="55">
        <v>0</v>
      </c>
    </row>
    <row r="11" ht="20.25" customHeight="1" spans="1:9">
      <c r="A11" s="54" t="s">
        <v>2319</v>
      </c>
      <c r="B11" s="55">
        <v>609</v>
      </c>
      <c r="C11" s="55">
        <v>0</v>
      </c>
      <c r="D11" s="55">
        <v>16</v>
      </c>
      <c r="E11" s="55">
        <v>593</v>
      </c>
      <c r="F11" s="55">
        <v>0</v>
      </c>
      <c r="G11" s="55">
        <v>0</v>
      </c>
      <c r="H11" s="55">
        <v>0</v>
      </c>
      <c r="I11" s="55">
        <v>0</v>
      </c>
    </row>
    <row r="12" ht="20.25" customHeight="1" spans="1:9">
      <c r="A12" s="54" t="s">
        <v>2320</v>
      </c>
      <c r="B12" s="55">
        <v>17</v>
      </c>
      <c r="C12" s="55">
        <v>0</v>
      </c>
      <c r="D12" s="55">
        <v>11</v>
      </c>
      <c r="E12" s="55">
        <v>1</v>
      </c>
      <c r="F12" s="55">
        <v>0</v>
      </c>
      <c r="G12" s="55">
        <v>0</v>
      </c>
      <c r="H12" s="55">
        <v>0</v>
      </c>
      <c r="I12" s="55">
        <v>5</v>
      </c>
    </row>
    <row r="13" ht="20.25" customHeight="1" spans="1:9">
      <c r="A13" s="54" t="s">
        <v>2321</v>
      </c>
      <c r="B13" s="55">
        <v>0</v>
      </c>
      <c r="C13" s="55">
        <v>0</v>
      </c>
      <c r="D13" s="55">
        <v>0</v>
      </c>
      <c r="E13" s="55">
        <v>0</v>
      </c>
      <c r="F13" s="55">
        <v>0</v>
      </c>
      <c r="G13" s="55">
        <v>0</v>
      </c>
      <c r="H13" s="55">
        <v>0</v>
      </c>
      <c r="I13" s="55">
        <v>0</v>
      </c>
    </row>
  </sheetData>
  <mergeCells count="12">
    <mergeCell ref="A1:I1"/>
    <mergeCell ref="A2:I2"/>
    <mergeCell ref="A3:I3"/>
    <mergeCell ref="A4:A5"/>
    <mergeCell ref="B4:B5"/>
    <mergeCell ref="C4:C5"/>
    <mergeCell ref="D4:D5"/>
    <mergeCell ref="E4:E5"/>
    <mergeCell ref="F4:F5"/>
    <mergeCell ref="G4:G5"/>
    <mergeCell ref="H4:H5"/>
    <mergeCell ref="I4:I5"/>
  </mergeCells>
  <printOptions gridLines="1"/>
  <pageMargins left="0.75" right="0.75" top="1" bottom="1" header="0.5" footer="0.5"/>
  <headerFooter alignWithMargins="0" scaleWithDoc="0">
    <oddHeader>&amp;C&amp;A</oddHeader>
    <oddFooter>&amp;C页(&amp;P)</odd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zoomScale="85" zoomScaleNormal="85" zoomScaleSheetLayoutView="60" workbookViewId="0">
      <selection activeCell="F23" sqref="F23"/>
    </sheetView>
  </sheetViews>
  <sheetFormatPr defaultColWidth="9.14814814814815" defaultRowHeight="15.6"/>
  <cols>
    <col min="1" max="1" width="24" style="46" customWidth="1"/>
    <col min="2" max="9" width="13.3703703703704" style="46" customWidth="1"/>
    <col min="10" max="16384" width="9.14814814814815" style="46" customWidth="1"/>
  </cols>
  <sheetData>
    <row r="1" ht="34" customHeight="1" spans="1:9">
      <c r="A1" s="47" t="s">
        <v>2322</v>
      </c>
      <c r="B1" s="47"/>
      <c r="C1" s="47"/>
      <c r="D1" s="47"/>
      <c r="E1" s="47"/>
      <c r="F1" s="47"/>
      <c r="G1" s="47"/>
      <c r="H1" s="47"/>
      <c r="I1" s="47"/>
    </row>
    <row r="2" ht="17" customHeight="1" spans="1:9">
      <c r="A2" s="48" t="s">
        <v>2323</v>
      </c>
      <c r="B2" s="48"/>
      <c r="C2" s="48"/>
      <c r="D2" s="48"/>
      <c r="E2" s="48"/>
      <c r="F2" s="48"/>
      <c r="G2" s="48"/>
      <c r="H2" s="48"/>
      <c r="I2" s="48"/>
    </row>
    <row r="3" ht="17" customHeight="1" spans="1:9">
      <c r="A3" s="49" t="s">
        <v>27</v>
      </c>
      <c r="B3" s="49"/>
      <c r="C3" s="49"/>
      <c r="D3" s="49"/>
      <c r="E3" s="49"/>
      <c r="F3" s="49"/>
      <c r="G3" s="49"/>
      <c r="H3" s="49"/>
      <c r="I3" s="49"/>
    </row>
    <row r="4" ht="12.75" customHeight="1" spans="1:9">
      <c r="A4" s="50" t="s">
        <v>1674</v>
      </c>
      <c r="B4" s="51" t="s">
        <v>2306</v>
      </c>
      <c r="C4" s="51" t="s">
        <v>2307</v>
      </c>
      <c r="D4" s="51" t="s">
        <v>2308</v>
      </c>
      <c r="E4" s="51" t="s">
        <v>2309</v>
      </c>
      <c r="F4" s="51" t="s">
        <v>2310</v>
      </c>
      <c r="G4" s="51" t="s">
        <v>2311</v>
      </c>
      <c r="H4" s="51" t="s">
        <v>2312</v>
      </c>
      <c r="I4" s="51" t="s">
        <v>2313</v>
      </c>
    </row>
    <row r="5" ht="36.85" customHeight="1" spans="1:9">
      <c r="A5" s="52"/>
      <c r="B5" s="53"/>
      <c r="C5" s="53"/>
      <c r="D5" s="53"/>
      <c r="E5" s="53"/>
      <c r="F5" s="53"/>
      <c r="G5" s="53"/>
      <c r="H5" s="53"/>
      <c r="I5" s="53"/>
    </row>
    <row r="6" ht="20.1" customHeight="1" spans="1:9">
      <c r="A6" s="54" t="s">
        <v>2324</v>
      </c>
      <c r="B6" s="55">
        <v>30272</v>
      </c>
      <c r="C6" s="55">
        <v>0</v>
      </c>
      <c r="D6" s="55">
        <v>8143</v>
      </c>
      <c r="E6" s="55">
        <v>22023</v>
      </c>
      <c r="F6" s="55">
        <v>0</v>
      </c>
      <c r="G6" s="55">
        <v>0</v>
      </c>
      <c r="H6" s="55">
        <v>0</v>
      </c>
      <c r="I6" s="55">
        <v>106</v>
      </c>
    </row>
    <row r="7" ht="20.25" customHeight="1" spans="1:9">
      <c r="A7" s="54" t="s">
        <v>2325</v>
      </c>
      <c r="B7" s="55">
        <v>30099</v>
      </c>
      <c r="C7" s="55">
        <v>0</v>
      </c>
      <c r="D7" s="55">
        <v>8133</v>
      </c>
      <c r="E7" s="55">
        <v>21923</v>
      </c>
      <c r="F7" s="55">
        <v>0</v>
      </c>
      <c r="G7" s="55">
        <v>0</v>
      </c>
      <c r="H7" s="55">
        <v>0</v>
      </c>
      <c r="I7" s="55">
        <v>43</v>
      </c>
    </row>
    <row r="8" ht="20.25" customHeight="1" spans="1:9">
      <c r="A8" s="54" t="s">
        <v>2326</v>
      </c>
      <c r="B8" s="55">
        <v>110</v>
      </c>
      <c r="C8" s="55">
        <v>0</v>
      </c>
      <c r="D8" s="55">
        <v>10</v>
      </c>
      <c r="E8" s="55">
        <v>100</v>
      </c>
      <c r="F8" s="55">
        <v>0</v>
      </c>
      <c r="G8" s="55">
        <v>0</v>
      </c>
      <c r="H8" s="55">
        <v>0</v>
      </c>
      <c r="I8" s="55">
        <v>0</v>
      </c>
    </row>
    <row r="9" ht="20.25" customHeight="1" spans="1:9">
      <c r="A9" s="54" t="s">
        <v>2327</v>
      </c>
      <c r="B9" s="55">
        <v>30</v>
      </c>
      <c r="C9" s="55">
        <v>0</v>
      </c>
      <c r="D9" s="55">
        <v>0</v>
      </c>
      <c r="E9" s="55">
        <v>0</v>
      </c>
      <c r="F9" s="55">
        <v>0</v>
      </c>
      <c r="G9" s="55">
        <v>0</v>
      </c>
      <c r="H9" s="55">
        <v>0</v>
      </c>
      <c r="I9" s="55">
        <v>30</v>
      </c>
    </row>
    <row r="10" ht="20.25" customHeight="1" spans="1:9">
      <c r="A10" s="54" t="s">
        <v>2328</v>
      </c>
      <c r="B10" s="55">
        <v>0</v>
      </c>
      <c r="C10" s="55">
        <v>0</v>
      </c>
      <c r="D10" s="55">
        <v>0</v>
      </c>
      <c r="E10" s="55">
        <v>0</v>
      </c>
      <c r="F10" s="55">
        <v>0</v>
      </c>
      <c r="G10" s="55">
        <v>0</v>
      </c>
      <c r="H10" s="55">
        <v>0</v>
      </c>
      <c r="I10" s="55">
        <v>0</v>
      </c>
    </row>
    <row r="11" ht="20.1" customHeight="1" spans="1:9">
      <c r="A11" s="54" t="s">
        <v>2329</v>
      </c>
      <c r="B11" s="55">
        <v>2130</v>
      </c>
      <c r="C11" s="55">
        <v>0</v>
      </c>
      <c r="D11" s="55">
        <v>3774</v>
      </c>
      <c r="E11" s="55">
        <v>-1688</v>
      </c>
      <c r="F11" s="55">
        <v>0</v>
      </c>
      <c r="G11" s="55">
        <v>0</v>
      </c>
      <c r="H11" s="55">
        <v>0</v>
      </c>
      <c r="I11" s="55">
        <v>44</v>
      </c>
    </row>
    <row r="12" ht="20.1" customHeight="1" spans="1:9">
      <c r="A12" s="54" t="s">
        <v>2330</v>
      </c>
      <c r="B12" s="55">
        <v>32888</v>
      </c>
      <c r="C12" s="55">
        <v>0</v>
      </c>
      <c r="D12" s="55">
        <v>26853</v>
      </c>
      <c r="E12" s="55">
        <v>4619</v>
      </c>
      <c r="F12" s="55">
        <v>0</v>
      </c>
      <c r="G12" s="55">
        <v>0</v>
      </c>
      <c r="H12" s="55">
        <v>0</v>
      </c>
      <c r="I12" s="55">
        <v>1416</v>
      </c>
    </row>
  </sheetData>
  <mergeCells count="12">
    <mergeCell ref="A1:I1"/>
    <mergeCell ref="A2:I2"/>
    <mergeCell ref="A3:I3"/>
    <mergeCell ref="A4:A5"/>
    <mergeCell ref="B4:B5"/>
    <mergeCell ref="C4:C5"/>
    <mergeCell ref="D4:D5"/>
    <mergeCell ref="E4:E5"/>
    <mergeCell ref="F4:F5"/>
    <mergeCell ref="G4:G5"/>
    <mergeCell ref="H4:H5"/>
    <mergeCell ref="I4:I5"/>
  </mergeCells>
  <printOptions gridLines="1"/>
  <pageMargins left="0.75" right="0.75" top="1" bottom="1" header="0.5" footer="0.5"/>
  <headerFooter alignWithMargins="0" scaleWithDoc="0">
    <oddHeader>&amp;C&amp;A</oddHeader>
    <oddFooter>&amp;C页(&amp;P)</odd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6"/>
  <sheetViews>
    <sheetView zoomScale="80" zoomScaleNormal="80" workbookViewId="0">
      <selection activeCell="K6" sqref="K6"/>
    </sheetView>
  </sheetViews>
  <sheetFormatPr defaultColWidth="9.13888888888889" defaultRowHeight="13.2"/>
  <cols>
    <col min="1" max="1" width="9.13888888888889" style="22"/>
    <col min="2" max="2" width="25" customWidth="1"/>
    <col min="3" max="7" width="19.1388888888889" customWidth="1"/>
    <col min="8" max="8" width="13.3888888888889" customWidth="1"/>
    <col min="9" max="9" width="13.0277777777778" customWidth="1"/>
    <col min="10" max="11" width="19.1388888888889" customWidth="1"/>
  </cols>
  <sheetData>
    <row r="1" ht="19.2" spans="1:12">
      <c r="A1" s="39" t="s">
        <v>2331</v>
      </c>
      <c r="B1" s="39"/>
      <c r="C1" s="39"/>
      <c r="D1" s="39"/>
      <c r="E1" s="39"/>
      <c r="F1" s="39"/>
      <c r="G1" s="39"/>
      <c r="H1" s="39"/>
      <c r="I1" s="39"/>
      <c r="J1" s="39"/>
      <c r="K1" s="39"/>
      <c r="L1" s="39"/>
    </row>
    <row r="2" ht="19.2" spans="1:12">
      <c r="A2" s="39"/>
      <c r="B2" s="39"/>
      <c r="C2" s="39"/>
      <c r="D2" s="39"/>
      <c r="E2" s="39"/>
      <c r="F2" s="39"/>
      <c r="G2" s="39"/>
      <c r="H2" s="39"/>
      <c r="I2" s="39"/>
      <c r="J2" s="39"/>
      <c r="K2" s="26" t="s">
        <v>2332</v>
      </c>
      <c r="L2" s="40"/>
    </row>
    <row r="3" ht="14.4" spans="2:12">
      <c r="B3" s="26"/>
      <c r="C3" s="26"/>
      <c r="D3" s="26"/>
      <c r="E3" s="26"/>
      <c r="F3" s="26"/>
      <c r="G3" s="26"/>
      <c r="H3" s="26"/>
      <c r="I3" s="26"/>
      <c r="J3" s="26" t="s">
        <v>2333</v>
      </c>
      <c r="K3" s="26"/>
      <c r="L3" s="25"/>
    </row>
    <row r="4" ht="14.4" spans="1:12">
      <c r="A4" s="27" t="s">
        <v>2334</v>
      </c>
      <c r="B4" s="30" t="s">
        <v>2335</v>
      </c>
      <c r="C4" s="30" t="s">
        <v>2336</v>
      </c>
      <c r="D4" s="30" t="s">
        <v>2337</v>
      </c>
      <c r="E4" s="30" t="s">
        <v>2338</v>
      </c>
      <c r="F4" s="30" t="s">
        <v>2339</v>
      </c>
      <c r="G4" s="30" t="s">
        <v>2340</v>
      </c>
      <c r="H4" s="27" t="s">
        <v>2341</v>
      </c>
      <c r="I4" s="41" t="s">
        <v>2342</v>
      </c>
      <c r="J4" s="30" t="s">
        <v>2335</v>
      </c>
      <c r="K4" s="30" t="s">
        <v>2343</v>
      </c>
      <c r="L4" s="25"/>
    </row>
    <row r="5" ht="40" customHeight="1" spans="1:12">
      <c r="A5" s="31">
        <v>1</v>
      </c>
      <c r="B5" s="32" t="s">
        <v>2344</v>
      </c>
      <c r="C5" s="32" t="s">
        <v>2345</v>
      </c>
      <c r="D5" s="32" t="s">
        <v>2346</v>
      </c>
      <c r="E5" s="32" t="s">
        <v>2347</v>
      </c>
      <c r="F5" s="33" t="s">
        <v>2348</v>
      </c>
      <c r="G5" s="32" t="s">
        <v>2349</v>
      </c>
      <c r="H5" s="34">
        <v>1.37</v>
      </c>
      <c r="I5" s="42">
        <v>0.05</v>
      </c>
      <c r="J5" s="32" t="s">
        <v>2344</v>
      </c>
      <c r="K5" s="28" t="s">
        <v>2350</v>
      </c>
      <c r="L5" s="25"/>
    </row>
    <row r="6" ht="48" customHeight="1" spans="1:12">
      <c r="A6" s="31">
        <v>2</v>
      </c>
      <c r="B6" s="32" t="s">
        <v>2351</v>
      </c>
      <c r="C6" s="32" t="s">
        <v>2352</v>
      </c>
      <c r="D6" s="32" t="s">
        <v>2353</v>
      </c>
      <c r="E6" s="32" t="s">
        <v>2354</v>
      </c>
      <c r="F6" s="33" t="s">
        <v>2355</v>
      </c>
      <c r="G6" s="32" t="s">
        <v>2349</v>
      </c>
      <c r="H6" s="34">
        <v>1.37</v>
      </c>
      <c r="I6" s="42">
        <v>0.02</v>
      </c>
      <c r="J6" s="32" t="s">
        <v>2351</v>
      </c>
      <c r="K6" s="28" t="s">
        <v>2350</v>
      </c>
      <c r="L6" s="25"/>
    </row>
    <row r="7" ht="50" customHeight="1" spans="1:12">
      <c r="A7" s="31">
        <v>3</v>
      </c>
      <c r="B7" s="32" t="s">
        <v>2356</v>
      </c>
      <c r="C7" s="32" t="s">
        <v>2357</v>
      </c>
      <c r="D7" s="32" t="s">
        <v>2353</v>
      </c>
      <c r="E7" s="32" t="s">
        <v>2354</v>
      </c>
      <c r="F7" s="33" t="s">
        <v>2358</v>
      </c>
      <c r="G7" s="32" t="s">
        <v>2349</v>
      </c>
      <c r="H7" s="34">
        <v>1.37</v>
      </c>
      <c r="I7" s="42">
        <v>0.83</v>
      </c>
      <c r="J7" s="32" t="s">
        <v>2356</v>
      </c>
      <c r="K7" s="28" t="s">
        <v>2350</v>
      </c>
      <c r="L7" s="25"/>
    </row>
    <row r="8" ht="28.8" spans="1:12">
      <c r="A8" s="31">
        <v>4</v>
      </c>
      <c r="B8" s="32" t="s">
        <v>2359</v>
      </c>
      <c r="C8" s="32" t="s">
        <v>2360</v>
      </c>
      <c r="D8" s="32" t="s">
        <v>2361</v>
      </c>
      <c r="E8" s="32" t="s">
        <v>2362</v>
      </c>
      <c r="F8" s="33" t="s">
        <v>2363</v>
      </c>
      <c r="G8" s="32" t="s">
        <v>2349</v>
      </c>
      <c r="H8" s="34">
        <v>1.37</v>
      </c>
      <c r="I8" s="42">
        <v>0.2</v>
      </c>
      <c r="J8" s="32" t="s">
        <v>2359</v>
      </c>
      <c r="K8" s="28" t="s">
        <v>2350</v>
      </c>
      <c r="L8" s="25"/>
    </row>
    <row r="9" ht="28.8" spans="1:12">
      <c r="A9" s="31">
        <v>5</v>
      </c>
      <c r="B9" s="32" t="s">
        <v>2364</v>
      </c>
      <c r="C9" s="32" t="s">
        <v>2365</v>
      </c>
      <c r="D9" s="32" t="s">
        <v>2366</v>
      </c>
      <c r="E9" s="32" t="s">
        <v>2367</v>
      </c>
      <c r="F9" s="33" t="s">
        <v>2368</v>
      </c>
      <c r="G9" s="32" t="s">
        <v>2349</v>
      </c>
      <c r="H9" s="34">
        <v>1.37</v>
      </c>
      <c r="I9" s="42">
        <v>0.08</v>
      </c>
      <c r="J9" s="32" t="s">
        <v>2364</v>
      </c>
      <c r="K9" s="28" t="s">
        <v>2350</v>
      </c>
      <c r="L9" s="25"/>
    </row>
    <row r="10" ht="45" customHeight="1" spans="1:12">
      <c r="A10" s="31">
        <v>6</v>
      </c>
      <c r="B10" s="32" t="s">
        <v>2369</v>
      </c>
      <c r="C10" s="32" t="s">
        <v>2370</v>
      </c>
      <c r="D10" s="32" t="s">
        <v>2371</v>
      </c>
      <c r="E10" s="32" t="s">
        <v>2372</v>
      </c>
      <c r="F10" s="33" t="s">
        <v>2373</v>
      </c>
      <c r="G10" s="32" t="s">
        <v>2349</v>
      </c>
      <c r="H10" s="34">
        <v>1.37</v>
      </c>
      <c r="I10" s="42">
        <v>0.04</v>
      </c>
      <c r="J10" s="32" t="s">
        <v>2369</v>
      </c>
      <c r="K10" s="28" t="s">
        <v>2350</v>
      </c>
      <c r="L10" s="25"/>
    </row>
    <row r="11" ht="28.8" spans="1:12">
      <c r="A11" s="31">
        <v>7</v>
      </c>
      <c r="B11" s="32" t="s">
        <v>2374</v>
      </c>
      <c r="C11" s="32" t="s">
        <v>2375</v>
      </c>
      <c r="D11" s="32" t="s">
        <v>2376</v>
      </c>
      <c r="E11" s="32" t="s">
        <v>2347</v>
      </c>
      <c r="F11" s="33" t="s">
        <v>2377</v>
      </c>
      <c r="G11" s="32" t="s">
        <v>2349</v>
      </c>
      <c r="H11" s="34">
        <v>1.37</v>
      </c>
      <c r="I11" s="42">
        <v>0.03</v>
      </c>
      <c r="J11" s="32" t="s">
        <v>2374</v>
      </c>
      <c r="K11" s="28" t="s">
        <v>2350</v>
      </c>
      <c r="L11" s="25"/>
    </row>
    <row r="12" ht="28.8" spans="1:12">
      <c r="A12" s="31">
        <v>8</v>
      </c>
      <c r="B12" s="32" t="s">
        <v>2378</v>
      </c>
      <c r="C12" s="32" t="s">
        <v>2379</v>
      </c>
      <c r="D12" s="32" t="s">
        <v>2380</v>
      </c>
      <c r="E12" s="32" t="s">
        <v>2362</v>
      </c>
      <c r="F12" s="33" t="s">
        <v>2363</v>
      </c>
      <c r="G12" s="32" t="s">
        <v>2349</v>
      </c>
      <c r="H12" s="34">
        <v>1.37</v>
      </c>
      <c r="I12" s="43">
        <v>0.015</v>
      </c>
      <c r="J12" s="32" t="s">
        <v>2378</v>
      </c>
      <c r="K12" s="28" t="s">
        <v>2350</v>
      </c>
      <c r="L12" s="25"/>
    </row>
    <row r="13" ht="43.2" spans="1:12">
      <c r="A13" s="31">
        <v>9</v>
      </c>
      <c r="B13" s="32" t="s">
        <v>2381</v>
      </c>
      <c r="C13" s="32" t="s">
        <v>2382</v>
      </c>
      <c r="D13" s="32" t="s">
        <v>2383</v>
      </c>
      <c r="E13" s="32" t="s">
        <v>2372</v>
      </c>
      <c r="F13" s="33" t="s">
        <v>2384</v>
      </c>
      <c r="G13" s="32" t="s">
        <v>2349</v>
      </c>
      <c r="H13" s="34">
        <v>1.37</v>
      </c>
      <c r="I13" s="44">
        <v>0.008</v>
      </c>
      <c r="J13" s="32" t="s">
        <v>2381</v>
      </c>
      <c r="K13" s="28" t="s">
        <v>2350</v>
      </c>
      <c r="L13" s="25"/>
    </row>
    <row r="14" ht="43.2" spans="1:12">
      <c r="A14" s="31">
        <v>10</v>
      </c>
      <c r="B14" s="32" t="s">
        <v>2385</v>
      </c>
      <c r="C14" s="32" t="s">
        <v>2386</v>
      </c>
      <c r="D14" s="32" t="s">
        <v>2387</v>
      </c>
      <c r="E14" s="32" t="s">
        <v>2354</v>
      </c>
      <c r="F14" s="33" t="s">
        <v>2388</v>
      </c>
      <c r="G14" s="32" t="s">
        <v>2349</v>
      </c>
      <c r="H14" s="34">
        <v>1.37</v>
      </c>
      <c r="I14" s="42">
        <v>0.02</v>
      </c>
      <c r="J14" s="32" t="s">
        <v>2385</v>
      </c>
      <c r="K14" s="28" t="s">
        <v>2350</v>
      </c>
      <c r="L14" s="25"/>
    </row>
    <row r="15" ht="28.8" spans="1:12">
      <c r="A15" s="31">
        <v>11</v>
      </c>
      <c r="B15" s="32" t="s">
        <v>2389</v>
      </c>
      <c r="C15" s="32" t="s">
        <v>2390</v>
      </c>
      <c r="D15" s="32" t="s">
        <v>2346</v>
      </c>
      <c r="E15" s="32" t="s">
        <v>2347</v>
      </c>
      <c r="F15" s="33" t="s">
        <v>2391</v>
      </c>
      <c r="G15" s="32" t="s">
        <v>2349</v>
      </c>
      <c r="H15" s="34">
        <v>1.37</v>
      </c>
      <c r="I15" s="42">
        <v>0.08</v>
      </c>
      <c r="J15" s="32" t="s">
        <v>2389</v>
      </c>
      <c r="K15" s="28" t="s">
        <v>2350</v>
      </c>
      <c r="L15" s="25"/>
    </row>
    <row r="16" ht="30" customHeight="1" spans="1:12">
      <c r="A16" s="36" t="s">
        <v>2306</v>
      </c>
      <c r="B16" s="32"/>
      <c r="C16" s="32"/>
      <c r="D16" s="32"/>
      <c r="E16" s="32"/>
      <c r="F16" s="33"/>
      <c r="G16" s="32"/>
      <c r="H16" s="34">
        <v>1.37</v>
      </c>
      <c r="I16" s="42">
        <v>1.37</v>
      </c>
      <c r="J16" s="32"/>
      <c r="K16" s="28"/>
      <c r="L16" s="45"/>
    </row>
  </sheetData>
  <mergeCells count="3">
    <mergeCell ref="A1:L1"/>
    <mergeCell ref="B3:H3"/>
    <mergeCell ref="J3:K3"/>
  </mergeCells>
  <pageMargins left="0.75" right="0.75" top="1" bottom="1" header="0.5" footer="0.5"/>
  <pageSetup paperSize="9" scale="65"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1"/>
  <sheetViews>
    <sheetView zoomScale="90" zoomScaleNormal="90" workbookViewId="0">
      <selection activeCell="F10" sqref="F10"/>
    </sheetView>
  </sheetViews>
  <sheetFormatPr defaultColWidth="9.13888888888889" defaultRowHeight="13.2"/>
  <cols>
    <col min="1" max="1" width="9.13888888888889" style="22"/>
    <col min="2" max="2" width="25" customWidth="1"/>
    <col min="3" max="10" width="19.1388888888889" customWidth="1"/>
  </cols>
  <sheetData>
    <row r="1" ht="19.2" spans="2:10">
      <c r="B1" s="23" t="s">
        <v>2392</v>
      </c>
      <c r="C1" s="23"/>
      <c r="D1" s="23"/>
      <c r="E1" s="23"/>
      <c r="F1" s="23"/>
      <c r="G1" s="23"/>
      <c r="H1" s="23"/>
      <c r="I1" s="23"/>
      <c r="J1" s="23"/>
    </row>
    <row r="2" ht="19.2" spans="2:10">
      <c r="B2" s="23"/>
      <c r="C2" s="23"/>
      <c r="D2" s="23"/>
      <c r="E2" s="23"/>
      <c r="F2" s="23"/>
      <c r="G2" s="23"/>
      <c r="H2" s="23"/>
      <c r="I2" s="23"/>
      <c r="J2" s="24" t="s">
        <v>2393</v>
      </c>
    </row>
    <row r="3" spans="2:10">
      <c r="B3" s="26"/>
      <c r="C3" s="26"/>
      <c r="D3" s="26"/>
      <c r="E3" s="26"/>
      <c r="F3" s="26"/>
      <c r="G3" s="26"/>
      <c r="H3" s="26"/>
      <c r="I3" s="26" t="s">
        <v>2333</v>
      </c>
      <c r="J3" s="26"/>
    </row>
    <row r="4" ht="14.4" spans="1:10">
      <c r="A4" s="27" t="s">
        <v>2334</v>
      </c>
      <c r="B4" s="30" t="s">
        <v>2335</v>
      </c>
      <c r="C4" s="30" t="s">
        <v>2336</v>
      </c>
      <c r="D4" s="30" t="s">
        <v>2337</v>
      </c>
      <c r="E4" s="30" t="s">
        <v>2338</v>
      </c>
      <c r="F4" s="30" t="s">
        <v>2339</v>
      </c>
      <c r="G4" s="30" t="s">
        <v>2340</v>
      </c>
      <c r="H4" s="30" t="s">
        <v>2341</v>
      </c>
      <c r="I4" s="30" t="s">
        <v>2335</v>
      </c>
      <c r="J4" s="30" t="s">
        <v>2343</v>
      </c>
    </row>
    <row r="5" ht="36" customHeight="1" spans="1:10">
      <c r="A5" s="31">
        <v>1</v>
      </c>
      <c r="B5" s="32" t="s">
        <v>2394</v>
      </c>
      <c r="C5" s="32" t="s">
        <v>2395</v>
      </c>
      <c r="D5" s="32" t="s">
        <v>2396</v>
      </c>
      <c r="E5" s="32" t="s">
        <v>2372</v>
      </c>
      <c r="F5" s="33" t="s">
        <v>2397</v>
      </c>
      <c r="G5" s="32" t="s">
        <v>2398</v>
      </c>
      <c r="H5" s="34">
        <v>0.6</v>
      </c>
      <c r="I5" s="32" t="s">
        <v>2394</v>
      </c>
      <c r="J5" s="28" t="s">
        <v>2399</v>
      </c>
    </row>
    <row r="6" ht="28.8" spans="1:10">
      <c r="A6" s="31">
        <v>2</v>
      </c>
      <c r="B6" s="32" t="s">
        <v>2400</v>
      </c>
      <c r="C6" s="32" t="s">
        <v>2401</v>
      </c>
      <c r="D6" s="32" t="s">
        <v>2402</v>
      </c>
      <c r="E6" s="32" t="s">
        <v>2372</v>
      </c>
      <c r="F6" s="33" t="s">
        <v>2373</v>
      </c>
      <c r="G6" s="32" t="s">
        <v>2398</v>
      </c>
      <c r="H6" s="34">
        <v>0.95</v>
      </c>
      <c r="I6" s="32" t="s">
        <v>2400</v>
      </c>
      <c r="J6" s="28" t="s">
        <v>2403</v>
      </c>
    </row>
    <row r="7" ht="51" customHeight="1" spans="1:10">
      <c r="A7" s="31">
        <v>3</v>
      </c>
      <c r="B7" s="32" t="s">
        <v>2404</v>
      </c>
      <c r="C7" s="32" t="s">
        <v>2405</v>
      </c>
      <c r="D7" s="32" t="s">
        <v>2406</v>
      </c>
      <c r="E7" s="32" t="s">
        <v>2372</v>
      </c>
      <c r="F7" s="33" t="s">
        <v>2397</v>
      </c>
      <c r="G7" s="32" t="s">
        <v>2398</v>
      </c>
      <c r="H7" s="34">
        <v>0.8</v>
      </c>
      <c r="I7" s="32" t="s">
        <v>2404</v>
      </c>
      <c r="J7" s="28" t="s">
        <v>2403</v>
      </c>
    </row>
    <row r="8" ht="28.8" spans="1:10">
      <c r="A8" s="31">
        <v>4</v>
      </c>
      <c r="B8" s="32" t="s">
        <v>2407</v>
      </c>
      <c r="C8" s="32" t="s">
        <v>2408</v>
      </c>
      <c r="D8" s="32" t="s">
        <v>2409</v>
      </c>
      <c r="E8" s="32" t="s">
        <v>2362</v>
      </c>
      <c r="F8" s="33" t="s">
        <v>2410</v>
      </c>
      <c r="G8" s="32" t="s">
        <v>2398</v>
      </c>
      <c r="H8" s="34">
        <v>1.17</v>
      </c>
      <c r="I8" s="32" t="s">
        <v>2407</v>
      </c>
      <c r="J8" s="28" t="s">
        <v>2403</v>
      </c>
    </row>
    <row r="9" ht="43.2" spans="1:10">
      <c r="A9" s="31">
        <v>5</v>
      </c>
      <c r="B9" s="32" t="s">
        <v>2411</v>
      </c>
      <c r="C9" s="32" t="s">
        <v>2412</v>
      </c>
      <c r="D9" s="32" t="s">
        <v>2413</v>
      </c>
      <c r="E9" s="32" t="s">
        <v>2372</v>
      </c>
      <c r="F9" s="33" t="s">
        <v>2414</v>
      </c>
      <c r="G9" s="32" t="s">
        <v>2398</v>
      </c>
      <c r="H9" s="34">
        <v>0.8</v>
      </c>
      <c r="I9" s="32" t="s">
        <v>2411</v>
      </c>
      <c r="J9" s="38" t="s">
        <v>2399</v>
      </c>
    </row>
    <row r="10" ht="28.8" spans="1:10">
      <c r="A10" s="31">
        <v>6</v>
      </c>
      <c r="B10" s="32" t="s">
        <v>2415</v>
      </c>
      <c r="C10" s="35" t="s">
        <v>2416</v>
      </c>
      <c r="D10" s="32" t="s">
        <v>2417</v>
      </c>
      <c r="E10" s="32" t="s">
        <v>2367</v>
      </c>
      <c r="F10" s="33" t="s">
        <v>2418</v>
      </c>
      <c r="G10" s="32" t="s">
        <v>2398</v>
      </c>
      <c r="H10" s="34">
        <v>0.6</v>
      </c>
      <c r="I10" s="32" t="s">
        <v>2415</v>
      </c>
      <c r="J10" s="38" t="s">
        <v>2399</v>
      </c>
    </row>
    <row r="11" ht="18" customHeight="1" spans="1:10">
      <c r="A11" s="36" t="s">
        <v>2306</v>
      </c>
      <c r="B11" s="37"/>
      <c r="C11" s="37"/>
      <c r="D11" s="37"/>
      <c r="E11" s="37"/>
      <c r="F11" s="37"/>
      <c r="G11" s="37"/>
      <c r="H11" s="37">
        <f>SUM(H5:H10)</f>
        <v>4.92</v>
      </c>
      <c r="I11" s="37"/>
      <c r="J11" s="37"/>
    </row>
  </sheetData>
  <autoFilter ref="B4:J11">
    <extLst/>
  </autoFilter>
  <mergeCells count="3">
    <mergeCell ref="B1:J1"/>
    <mergeCell ref="B3:H3"/>
    <mergeCell ref="I3:J3"/>
  </mergeCells>
  <pageMargins left="0.75" right="0.75" top="1" bottom="1" header="0.5" footer="0.5"/>
  <pageSetup paperSize="9" scale="70"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0"/>
  <sheetViews>
    <sheetView zoomScale="90" zoomScaleNormal="90" workbookViewId="0">
      <selection activeCell="C2" sqref="C2"/>
    </sheetView>
  </sheetViews>
  <sheetFormatPr defaultColWidth="9.13888888888889" defaultRowHeight="13.2" outlineLevelCol="2"/>
  <cols>
    <col min="1" max="1" width="47.7685185185185" style="22" customWidth="1"/>
    <col min="2" max="3" width="47.7685185185185" customWidth="1"/>
  </cols>
  <sheetData>
    <row r="1" ht="32" customHeight="1" spans="1:3">
      <c r="A1" s="23" t="s">
        <v>2419</v>
      </c>
      <c r="B1" s="23"/>
      <c r="C1" s="23"/>
    </row>
    <row r="2" ht="21" customHeight="1" spans="1:3">
      <c r="A2" s="23"/>
      <c r="B2" s="23"/>
      <c r="C2" s="24" t="s">
        <v>2420</v>
      </c>
    </row>
    <row r="3" ht="20" customHeight="1" spans="1:3">
      <c r="A3" s="25"/>
      <c r="B3" s="25"/>
      <c r="C3" s="26" t="s">
        <v>2333</v>
      </c>
    </row>
    <row r="4" ht="14.4" spans="1:3">
      <c r="A4" s="27" t="s">
        <v>1674</v>
      </c>
      <c r="B4" s="27" t="s">
        <v>2421</v>
      </c>
      <c r="C4" s="27" t="s">
        <v>2422</v>
      </c>
    </row>
    <row r="5" ht="35" customHeight="1" spans="1:3">
      <c r="A5" s="28" t="s">
        <v>2423</v>
      </c>
      <c r="B5" s="29">
        <v>23.5967623283</v>
      </c>
      <c r="C5" s="29">
        <v>23.5967623283</v>
      </c>
    </row>
    <row r="6" ht="14.4" spans="1:3">
      <c r="A6" s="28" t="s">
        <v>2424</v>
      </c>
      <c r="B6" s="29">
        <v>17.8632623283</v>
      </c>
      <c r="C6" s="29">
        <v>17.8632623283</v>
      </c>
    </row>
    <row r="7" ht="14.4" spans="1:3">
      <c r="A7" s="28" t="s">
        <v>2425</v>
      </c>
      <c r="B7" s="29">
        <v>5.7335</v>
      </c>
      <c r="C7" s="29">
        <v>5.7335</v>
      </c>
    </row>
    <row r="8" ht="14.4" spans="1:3">
      <c r="A8" s="28" t="s">
        <v>2426</v>
      </c>
      <c r="B8" s="29">
        <v>23.597847</v>
      </c>
      <c r="C8" s="29">
        <v>23.597847</v>
      </c>
    </row>
    <row r="9" ht="21" customHeight="1" spans="1:3">
      <c r="A9" s="28" t="s">
        <v>2424</v>
      </c>
      <c r="B9" s="29">
        <v>17.866</v>
      </c>
      <c r="C9" s="29">
        <v>17.866</v>
      </c>
    </row>
    <row r="10" ht="14.4" spans="1:3">
      <c r="A10" s="28" t="s">
        <v>2425</v>
      </c>
      <c r="B10" s="29">
        <v>5.731847</v>
      </c>
      <c r="C10" s="29">
        <v>5.731847</v>
      </c>
    </row>
    <row r="11" ht="14.4" spans="1:3">
      <c r="A11" s="28" t="s">
        <v>2427</v>
      </c>
      <c r="B11" s="29">
        <v>7.8911</v>
      </c>
      <c r="C11" s="29">
        <v>7.8911</v>
      </c>
    </row>
    <row r="12" ht="14.4" spans="1:3">
      <c r="A12" s="28" t="s">
        <v>2428</v>
      </c>
      <c r="B12" s="29">
        <v>1.37</v>
      </c>
      <c r="C12" s="29">
        <v>1.37</v>
      </c>
    </row>
    <row r="13" ht="14.4" spans="1:3">
      <c r="A13" s="28" t="s">
        <v>2429</v>
      </c>
      <c r="B13" s="29">
        <v>1.4432</v>
      </c>
      <c r="C13" s="29">
        <v>1.4432</v>
      </c>
    </row>
    <row r="14" ht="14.4" spans="1:3">
      <c r="A14" s="28" t="s">
        <v>2430</v>
      </c>
      <c r="B14" s="29">
        <v>4.92</v>
      </c>
      <c r="C14" s="29">
        <v>4.92</v>
      </c>
    </row>
    <row r="15" ht="14.4" spans="1:3">
      <c r="A15" s="28" t="s">
        <v>2431</v>
      </c>
      <c r="B15" s="29">
        <v>0.1579</v>
      </c>
      <c r="C15" s="29">
        <v>0.1579</v>
      </c>
    </row>
    <row r="16" ht="14.4" spans="1:3">
      <c r="A16" s="28" t="s">
        <v>2432</v>
      </c>
      <c r="B16" s="29">
        <v>0</v>
      </c>
      <c r="C16" s="29">
        <v>0</v>
      </c>
    </row>
    <row r="17" ht="14.4" spans="1:3">
      <c r="A17" s="28" t="s">
        <v>2433</v>
      </c>
      <c r="B17" s="29">
        <v>0</v>
      </c>
      <c r="C17" s="29">
        <v>0</v>
      </c>
    </row>
    <row r="18" ht="14.4" spans="1:3">
      <c r="A18" s="28" t="s">
        <v>2434</v>
      </c>
      <c r="B18" s="29">
        <v>0</v>
      </c>
      <c r="C18" s="29">
        <v>0</v>
      </c>
    </row>
    <row r="19" ht="14.4" spans="1:3">
      <c r="A19" s="28" t="s">
        <v>2435</v>
      </c>
      <c r="B19" s="29">
        <v>1.6012270143</v>
      </c>
      <c r="C19" s="29">
        <v>1.6012270143</v>
      </c>
    </row>
    <row r="20" ht="14.4" spans="1:3">
      <c r="A20" s="28" t="s">
        <v>2436</v>
      </c>
      <c r="B20" s="29">
        <v>1.4433270143</v>
      </c>
      <c r="C20" s="29">
        <v>1.4433270143</v>
      </c>
    </row>
    <row r="21" ht="14.4" spans="1:3">
      <c r="A21" s="28" t="s">
        <v>2425</v>
      </c>
      <c r="B21" s="29">
        <v>0.1579</v>
      </c>
      <c r="C21" s="29">
        <v>0.1579</v>
      </c>
    </row>
    <row r="22" ht="14.4" spans="1:3">
      <c r="A22" s="28" t="s">
        <v>2437</v>
      </c>
      <c r="B22" s="29">
        <v>0</v>
      </c>
      <c r="C22" s="29">
        <v>0</v>
      </c>
    </row>
    <row r="23" ht="14.4" spans="1:3">
      <c r="A23" s="28" t="s">
        <v>2436</v>
      </c>
      <c r="B23" s="29">
        <v>0</v>
      </c>
      <c r="C23" s="29">
        <v>0</v>
      </c>
    </row>
    <row r="24" ht="14.4" spans="1:3">
      <c r="A24" s="28" t="s">
        <v>2425</v>
      </c>
      <c r="B24" s="29">
        <v>0</v>
      </c>
      <c r="C24" s="29">
        <v>0</v>
      </c>
    </row>
    <row r="25" ht="14.4" spans="1:3">
      <c r="A25" s="28" t="s">
        <v>2438</v>
      </c>
      <c r="B25" s="29">
        <v>29.886635314</v>
      </c>
      <c r="C25" s="29">
        <v>29.886635314</v>
      </c>
    </row>
    <row r="26" ht="14.4" spans="1:3">
      <c r="A26" s="28" t="s">
        <v>2424</v>
      </c>
      <c r="B26" s="29">
        <v>19.233135314</v>
      </c>
      <c r="C26" s="29">
        <v>19.233135314</v>
      </c>
    </row>
    <row r="27" ht="14.4" spans="1:3">
      <c r="A27" s="28" t="s">
        <v>2425</v>
      </c>
      <c r="B27" s="29">
        <v>10.6535</v>
      </c>
      <c r="C27" s="29">
        <v>10.6535</v>
      </c>
    </row>
    <row r="28" ht="14.4" spans="1:3">
      <c r="A28" s="28" t="s">
        <v>2439</v>
      </c>
      <c r="B28" s="29">
        <v>29.967847</v>
      </c>
      <c r="C28" s="29">
        <v>29.967847</v>
      </c>
    </row>
    <row r="29" ht="14.4" spans="1:3">
      <c r="A29" s="28" t="s">
        <v>2424</v>
      </c>
      <c r="B29" s="29">
        <v>19.316</v>
      </c>
      <c r="C29" s="29">
        <v>19.316</v>
      </c>
    </row>
    <row r="30" ht="14.4" spans="1:3">
      <c r="A30" s="28" t="s">
        <v>2425</v>
      </c>
      <c r="B30" s="29">
        <v>10.651847</v>
      </c>
      <c r="C30" s="29">
        <v>10.651847</v>
      </c>
    </row>
  </sheetData>
  <autoFilter ref="B1:C30">
    <extLst/>
  </autoFilter>
  <mergeCells count="1">
    <mergeCell ref="A1:C1"/>
  </mergeCells>
  <pageMargins left="0.75" right="0.75" top="1" bottom="1" header="0.5" footer="0.5"/>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9"/>
  <sheetViews>
    <sheetView zoomScale="80" zoomScaleNormal="80" zoomScaleSheetLayoutView="60" workbookViewId="0">
      <selection activeCell="F13" sqref="F13"/>
    </sheetView>
  </sheetViews>
  <sheetFormatPr defaultColWidth="9.13888888888889" defaultRowHeight="13.2"/>
  <cols>
    <col min="1" max="2" width="13.4259259259259" style="1" customWidth="1"/>
    <col min="3" max="3" width="13.4259259259259" style="2" customWidth="1"/>
    <col min="4" max="16" width="13.4259259259259" style="1" customWidth="1"/>
    <col min="17" max="17" width="9.75925925925926" style="1"/>
    <col min="18" max="16384" width="9.13888888888889" style="1"/>
  </cols>
  <sheetData>
    <row r="1" ht="19.2" spans="1:16">
      <c r="A1" s="3" t="s">
        <v>2440</v>
      </c>
      <c r="B1" s="3"/>
      <c r="C1" s="4"/>
      <c r="D1" s="3"/>
      <c r="E1" s="3"/>
      <c r="F1" s="3"/>
      <c r="G1" s="3"/>
      <c r="H1" s="3" t="s">
        <v>2440</v>
      </c>
      <c r="I1" s="3"/>
      <c r="J1" s="3"/>
      <c r="K1" s="3"/>
      <c r="L1" s="3"/>
      <c r="M1" s="3"/>
      <c r="N1" s="3"/>
      <c r="O1" s="3"/>
      <c r="P1" s="3"/>
    </row>
    <row r="2" spans="16:16">
      <c r="P2" s="21" t="s">
        <v>2441</v>
      </c>
    </row>
    <row r="3" spans="1:16">
      <c r="A3" s="5"/>
      <c r="B3" s="5"/>
      <c r="C3" s="6"/>
      <c r="P3" s="21" t="s">
        <v>2442</v>
      </c>
    </row>
    <row r="4" ht="15.4" customHeight="1" spans="1:16">
      <c r="A4" s="7" t="s">
        <v>29</v>
      </c>
      <c r="B4" s="8"/>
      <c r="C4" s="9"/>
      <c r="D4" s="8" t="s">
        <v>2443</v>
      </c>
      <c r="E4" s="8" t="s">
        <v>2443</v>
      </c>
      <c r="F4" s="8" t="s">
        <v>2443</v>
      </c>
      <c r="G4" s="8" t="s">
        <v>2443</v>
      </c>
      <c r="H4" s="8" t="s">
        <v>2443</v>
      </c>
      <c r="I4" s="8" t="s">
        <v>31</v>
      </c>
      <c r="J4" s="8"/>
      <c r="K4" s="8"/>
      <c r="L4" s="8" t="s">
        <v>2443</v>
      </c>
      <c r="M4" s="8" t="s">
        <v>2443</v>
      </c>
      <c r="N4" s="8" t="s">
        <v>2443</v>
      </c>
      <c r="O4" s="8" t="s">
        <v>2443</v>
      </c>
      <c r="P4" s="8" t="s">
        <v>2443</v>
      </c>
    </row>
    <row r="5" ht="15.4" customHeight="1" spans="1:16">
      <c r="A5" s="10" t="s">
        <v>2306</v>
      </c>
      <c r="B5" s="11" t="s">
        <v>2444</v>
      </c>
      <c r="C5" s="12" t="s">
        <v>34</v>
      </c>
      <c r="D5" s="13" t="s">
        <v>2445</v>
      </c>
      <c r="E5" s="13" t="s">
        <v>2446</v>
      </c>
      <c r="F5" s="13" t="s">
        <v>2443</v>
      </c>
      <c r="G5" s="13" t="s">
        <v>2443</v>
      </c>
      <c r="H5" s="13" t="s">
        <v>2447</v>
      </c>
      <c r="I5" s="13" t="s">
        <v>2306</v>
      </c>
      <c r="J5" s="11" t="s">
        <v>1854</v>
      </c>
      <c r="K5" s="12" t="s">
        <v>34</v>
      </c>
      <c r="L5" s="13" t="s">
        <v>2445</v>
      </c>
      <c r="M5" s="13" t="s">
        <v>2446</v>
      </c>
      <c r="N5" s="13" t="s">
        <v>2443</v>
      </c>
      <c r="O5" s="13" t="s">
        <v>2443</v>
      </c>
      <c r="P5" s="13" t="s">
        <v>2447</v>
      </c>
    </row>
    <row r="6" ht="30.75" customHeight="1" spans="1:16">
      <c r="A6" s="10" t="s">
        <v>2443</v>
      </c>
      <c r="B6" s="13"/>
      <c r="C6" s="14"/>
      <c r="D6" s="13" t="s">
        <v>2443</v>
      </c>
      <c r="E6" s="13" t="s">
        <v>2448</v>
      </c>
      <c r="F6" s="13" t="s">
        <v>2449</v>
      </c>
      <c r="G6" s="13" t="s">
        <v>2450</v>
      </c>
      <c r="H6" s="13" t="s">
        <v>2443</v>
      </c>
      <c r="I6" s="13" t="s">
        <v>2443</v>
      </c>
      <c r="J6" s="13"/>
      <c r="K6" s="14"/>
      <c r="L6" s="13" t="s">
        <v>2443</v>
      </c>
      <c r="M6" s="13" t="s">
        <v>2448</v>
      </c>
      <c r="N6" s="13" t="s">
        <v>2449</v>
      </c>
      <c r="O6" s="13" t="s">
        <v>2450</v>
      </c>
      <c r="P6" s="13" t="s">
        <v>2443</v>
      </c>
    </row>
    <row r="7" ht="15.4" customHeight="1" spans="1:16">
      <c r="A7" s="10" t="s">
        <v>2451</v>
      </c>
      <c r="B7" s="13"/>
      <c r="C7" s="14"/>
      <c r="D7" s="13" t="s">
        <v>2452</v>
      </c>
      <c r="E7" s="13" t="s">
        <v>2453</v>
      </c>
      <c r="F7" s="13" t="s">
        <v>2454</v>
      </c>
      <c r="G7" s="13" t="s">
        <v>2455</v>
      </c>
      <c r="H7" s="13" t="s">
        <v>2456</v>
      </c>
      <c r="I7" s="13" t="s">
        <v>2457</v>
      </c>
      <c r="J7" s="13"/>
      <c r="K7" s="13"/>
      <c r="L7" s="13" t="s">
        <v>2458</v>
      </c>
      <c r="M7" s="13" t="s">
        <v>2459</v>
      </c>
      <c r="N7" s="13" t="s">
        <v>2460</v>
      </c>
      <c r="O7" s="13" t="s">
        <v>2461</v>
      </c>
      <c r="P7" s="13" t="s">
        <v>2462</v>
      </c>
    </row>
    <row r="8" ht="15.4" customHeight="1" spans="1:16">
      <c r="A8" s="15">
        <v>1474.69</v>
      </c>
      <c r="B8" s="16">
        <v>1842.92</v>
      </c>
      <c r="C8" s="17">
        <f>(A8-B8)/B8</f>
        <v>-0.199807913528531</v>
      </c>
      <c r="D8" s="18" t="s">
        <v>2443</v>
      </c>
      <c r="E8" s="16">
        <v>867.84</v>
      </c>
      <c r="F8" s="16">
        <v>22</v>
      </c>
      <c r="G8" s="16">
        <v>845.84</v>
      </c>
      <c r="H8" s="16">
        <v>606.86</v>
      </c>
      <c r="I8" s="16">
        <v>802.07</v>
      </c>
      <c r="J8" s="16">
        <v>967.7</v>
      </c>
      <c r="K8" s="17">
        <f>(I8-J8)/J8</f>
        <v>-0.171158416864731</v>
      </c>
      <c r="L8" s="18" t="s">
        <v>2443</v>
      </c>
      <c r="M8" s="16">
        <v>528.51</v>
      </c>
      <c r="N8" s="16">
        <v>17.98</v>
      </c>
      <c r="O8" s="16">
        <v>510.53</v>
      </c>
      <c r="P8" s="16">
        <v>273.56</v>
      </c>
    </row>
    <row r="9" ht="30.75" customHeight="1" spans="1:16">
      <c r="A9" s="19" t="s">
        <v>2463</v>
      </c>
      <c r="B9" s="19"/>
      <c r="C9" s="20"/>
      <c r="D9" s="19" t="s">
        <v>2443</v>
      </c>
      <c r="E9" s="19" t="s">
        <v>2443</v>
      </c>
      <c r="F9" s="19" t="s">
        <v>2443</v>
      </c>
      <c r="G9" s="19" t="s">
        <v>2443</v>
      </c>
      <c r="H9" s="19" t="s">
        <v>2443</v>
      </c>
      <c r="I9" s="19" t="s">
        <v>2443</v>
      </c>
      <c r="J9" s="19"/>
      <c r="K9" s="19"/>
      <c r="L9" s="19" t="s">
        <v>2443</v>
      </c>
      <c r="M9" s="19" t="s">
        <v>2443</v>
      </c>
      <c r="N9" s="19" t="s">
        <v>2443</v>
      </c>
      <c r="O9" s="19" t="s">
        <v>2443</v>
      </c>
      <c r="P9" s="19" t="s">
        <v>2443</v>
      </c>
    </row>
  </sheetData>
  <mergeCells count="16">
    <mergeCell ref="A1:P1"/>
    <mergeCell ref="A4:H4"/>
    <mergeCell ref="I4:P4"/>
    <mergeCell ref="E5:G5"/>
    <mergeCell ref="M5:O5"/>
    <mergeCell ref="A9:P9"/>
    <mergeCell ref="A5:A6"/>
    <mergeCell ref="B5:B6"/>
    <mergeCell ref="C5:C6"/>
    <mergeCell ref="D5:D6"/>
    <mergeCell ref="H5:H6"/>
    <mergeCell ref="I5:I6"/>
    <mergeCell ref="J5:J6"/>
    <mergeCell ref="K5:K6"/>
    <mergeCell ref="L5:L6"/>
    <mergeCell ref="P5:P6"/>
  </mergeCells>
  <pageMargins left="0.75" right="0.75" top="1" bottom="1" header="0.5" footer="0.5"/>
  <pageSetup paperSize="9" orientation="portrait" horizontalDpi="600" verticalDpi="600"/>
  <headerFooter alignWithMargins="0" scaleWithDoc="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25</vt:i4>
      </vt:variant>
    </vt:vector>
  </HeadingPairs>
  <TitlesOfParts>
    <vt:vector size="25" baseType="lpstr">
      <vt:lpstr>目录</vt:lpstr>
      <vt:lpstr>1.一般公共预算收支总表</vt:lpstr>
      <vt:lpstr>2.一般公共预算收入决算表</vt:lpstr>
      <vt:lpstr>3.一般公共预算支出决算表</vt:lpstr>
      <vt:lpstr>4.一般公共预算本级支出决算表</vt:lpstr>
      <vt:lpstr>5.一般公共预算本级基本支出决算表</vt:lpstr>
      <vt:lpstr>6.一般公共预算转移性收支决算表</vt:lpstr>
      <vt:lpstr>7.一般公共预算税收返还和转移支付决算表</vt:lpstr>
      <vt:lpstr>8.专项转移支付分地区分项目公开表</vt:lpstr>
      <vt:lpstr>9.政府性基金收入决算表</vt:lpstr>
      <vt:lpstr>10.政府性基金支出决算表</vt:lpstr>
      <vt:lpstr>11.本级政府性基金支出决算表 </vt:lpstr>
      <vt:lpstr>12.政府性基金转移支付决算表</vt:lpstr>
      <vt:lpstr>13.专项转移支付分地区分项目公开表 </vt:lpstr>
      <vt:lpstr>14.政府债务限额和余额情况决算表</vt:lpstr>
      <vt:lpstr>15.国有资本经营收入决算表</vt:lpstr>
      <vt:lpstr>16.国有资本经营支出决算表</vt:lpstr>
      <vt:lpstr>17.本级国有资本经营预算支出决算表</vt:lpstr>
      <vt:lpstr>18.国有资本经营预算转移支付表</vt:lpstr>
      <vt:lpstr>19.社会保险基金收入决算表</vt:lpstr>
      <vt:lpstr>20.社会保险基金支出决算表 </vt:lpstr>
      <vt:lpstr>21.地方政府一般债券使用情况表</vt:lpstr>
      <vt:lpstr>22.地方政府专项债券使用情况表</vt:lpstr>
      <vt:lpstr>23.地方政府债务发行及还本付息情况表</vt:lpstr>
      <vt:lpstr>24一般公共预算财政拨款“三公”经费支出决算表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revision>1</cp:revision>
  <dcterms:created xsi:type="dcterms:W3CDTF">2022-09-21T08:26:00Z</dcterms:created>
  <dcterms:modified xsi:type="dcterms:W3CDTF">2023-09-11T02:54:32Z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2E98088085524B2EA1F371FAF01B45C5_11</vt:lpwstr>
  </property>
  <property fmtid="{D5CDD505-2E9C-101B-9397-08002B2CF9AE}" pid="3" name="KSOProductBuildVer">
    <vt:lpwstr>2052-12.1.0.15374</vt:lpwstr>
  </property>
</Properties>
</file>