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汇总表" sheetId="4" r:id="rId1"/>
    <sheet name="统计表" sheetId="5" r:id="rId2"/>
  </sheets>
  <definedNames>
    <definedName name="_xlnm._FilterDatabase" localSheetId="0" hidden="1">汇总表!$A$1:$AA$330</definedName>
    <definedName name="_xlnm.Print_Titles" localSheetId="0">汇总表!$3:$5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<sst xmlns="http://schemas.openxmlformats.org/spreadsheetml/2006/main" count="3612" uniqueCount="1312">
  <si>
    <t>会同县2025年巩固脱贫成果和衔接推进乡村振兴项目库情况表</t>
  </si>
  <si>
    <t xml:space="preserve">单位：盖章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</si>
  <si>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</si>
  <si>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项目类别</t>
  </si>
  <si>
    <t>乡</t>
  </si>
  <si>
    <t>村</t>
  </si>
  <si>
    <t>项目名称</t>
  </si>
  <si>
    <t>建设
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</si>
  <si>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</si>
  <si>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</si>
  <si>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</si>
  <si>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</si>
  <si>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</si>
  <si>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</si>
  <si>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</si>
  <si>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群众参与和利益联结机制</t>
  </si>
  <si>
    <t>备注</t>
  </si>
  <si>
    <t>项目预算总投资（万元）</t>
  </si>
  <si>
    <t>其中</t>
  </si>
  <si>
    <t>受益
村数（个）</t>
  </si>
  <si>
    <t>受益
户数（户）</t>
  </si>
  <si>
    <t>受益
人数（人）</t>
  </si>
  <si>
    <t>项目类型</t>
  </si>
  <si>
    <t>二级项目类型</t>
  </si>
  <si>
    <t>项目子类型</t>
  </si>
  <si>
    <t>计划开工时间</t>
  </si>
  <si>
    <t>计划完工时间</t>
  </si>
  <si>
    <t>财政衔
接资金（万元）</t>
  </si>
  <si>
    <t>除财政
衔接资
金外的
统筹整
合资金（万元）</t>
  </si>
  <si>
    <t>其他财
政资金（万元）</t>
  </si>
  <si>
    <t>其他筹
措资金（万元）</t>
  </si>
  <si>
    <t>受益
脱贫
村数（个）</t>
  </si>
  <si>
    <t>受益脱贫户数及防止返贫监测对象户数（户）</t>
  </si>
  <si>
    <t>受益脱贫人口数及防止返贫监测对象人口数（人）</t>
  </si>
  <si>
    <t>合计</t>
  </si>
  <si>
    <t>一</t>
  </si>
  <si>
    <t>产业发展</t>
  </si>
  <si>
    <t>（一）</t>
  </si>
  <si>
    <t>生产项目</t>
  </si>
  <si>
    <t>（1）</t>
  </si>
  <si>
    <t>种植业基地</t>
  </si>
  <si>
    <t>青朗乡</t>
  </si>
  <si>
    <t>朗江村</t>
  </si>
  <si>
    <t>中药材种植</t>
  </si>
  <si>
    <t>新建</t>
  </si>
  <si>
    <t>青朗乡人民政府</t>
  </si>
  <si>
    <t>中药材种植200亩，其中玉竹130亩，广东紫珠70亩</t>
  </si>
  <si>
    <t>增加村集体经济收入，带动群众增收致富</t>
  </si>
  <si>
    <t>提供就业岗位60个，村民参与利益分红</t>
  </si>
  <si>
    <t>金子岩</t>
  </si>
  <si>
    <t>陈家</t>
  </si>
  <si>
    <t>鱼腥草种植基地</t>
  </si>
  <si>
    <t>陈家村9组</t>
  </si>
  <si>
    <t>金子岩乡人民政府</t>
  </si>
  <si>
    <t>流转9组稻田40亩</t>
  </si>
  <si>
    <t>年产值60万</t>
  </si>
  <si>
    <t>改善群众生产生活条件</t>
  </si>
  <si>
    <t>高椅乡</t>
  </si>
  <si>
    <t>翁江村</t>
  </si>
  <si>
    <t>600亩油茶林后续培管项目</t>
  </si>
  <si>
    <t>高椅乡人民政府</t>
  </si>
  <si>
    <t>除草、施肥、修建等后续培管</t>
  </si>
  <si>
    <t>帮助全村村民人均增收200元</t>
  </si>
  <si>
    <t>通过发展产业实现村集体经济发展和群众增收</t>
  </si>
  <si>
    <t>和平村</t>
  </si>
  <si>
    <t>百合基地</t>
  </si>
  <si>
    <t>种植百合40亩</t>
  </si>
  <si>
    <t>增加群众收入</t>
  </si>
  <si>
    <t>村集体企业</t>
  </si>
  <si>
    <t>油茶基地</t>
  </si>
  <si>
    <t>种植油茶100亩</t>
  </si>
  <si>
    <t>茶溪村</t>
  </si>
  <si>
    <t>楠竹基地</t>
  </si>
  <si>
    <t>建设楠竹基地400亩</t>
  </si>
  <si>
    <t>发展集体经济</t>
  </si>
  <si>
    <t>客寨溪村</t>
  </si>
  <si>
    <t>客寨溪村中药材种植</t>
  </si>
  <si>
    <t>种植中药材3000亩，产业路3公里</t>
  </si>
  <si>
    <t>通过产业发展壮大村集体经济</t>
  </si>
  <si>
    <t>受益1594人</t>
  </si>
  <si>
    <t>蛤蟆塘村</t>
  </si>
  <si>
    <t>2025年青朗蛤蟆塘茶园后续培管项目</t>
  </si>
  <si>
    <t>除草、松土、修剪等后续培管及土地流转168亩</t>
  </si>
  <si>
    <t>帮助500名群众人均增收120元</t>
  </si>
  <si>
    <t>通过土地流转、解决就业带动群众增收</t>
  </si>
  <si>
    <t>青朗蛤蟆塘茶园产业路硬化</t>
  </si>
  <si>
    <t>500米茶园产业路扩宽硬化</t>
  </si>
  <si>
    <t>七溪村</t>
  </si>
  <si>
    <t>2025年七溪村茶园后续培管</t>
  </si>
  <si>
    <t>除草、松土、修剪等后续培管及土地流转300亩</t>
  </si>
  <si>
    <t>为群众创收</t>
  </si>
  <si>
    <t>受益人口829人</t>
  </si>
  <si>
    <t>马鞍镇</t>
  </si>
  <si>
    <t>银山村</t>
  </si>
  <si>
    <t>2025年马鞍镇银山村茶园后续培管项目</t>
  </si>
  <si>
    <t>续建</t>
  </si>
  <si>
    <t>马鞍镇银山村</t>
  </si>
  <si>
    <t>马鞍镇人民政府</t>
  </si>
  <si>
    <t>除草、松土、修建等后续培管及土地流转339亩</t>
  </si>
  <si>
    <t>帮助574名群众人均增收160元</t>
  </si>
  <si>
    <t>林城镇</t>
  </si>
  <si>
    <t>翁宝村</t>
  </si>
  <si>
    <t>翁宝村油茶新造</t>
  </si>
  <si>
    <t>林城镇人民政府</t>
  </si>
  <si>
    <t>油茶新造100亩，改造200亩</t>
  </si>
  <si>
    <t>改善1425群众生产生活环境</t>
  </si>
  <si>
    <t>金寨村</t>
  </si>
  <si>
    <t>金寨村油茶新造</t>
  </si>
  <si>
    <t>金寨</t>
  </si>
  <si>
    <t>油茶新造60亩</t>
  </si>
  <si>
    <t>改善1468名群众生产生活环境</t>
  </si>
  <si>
    <t>墓脚村</t>
  </si>
  <si>
    <t>园艺场中药材种植</t>
  </si>
  <si>
    <t>园艺场</t>
  </si>
  <si>
    <t>中药材种植60亩</t>
  </si>
  <si>
    <t>改善1752名群众生产生活环境</t>
  </si>
  <si>
    <t>品溪村</t>
  </si>
  <si>
    <t>油茶低改项目</t>
  </si>
  <si>
    <t>品溪村
大沙坪</t>
  </si>
  <si>
    <t>120亩油茶低改项目</t>
  </si>
  <si>
    <t>发展壮大村集体经济，带动部分
村民就业增收，年增加收益50万元</t>
  </si>
  <si>
    <t>中药材（木姜子、桐子）种植基地</t>
  </si>
  <si>
    <t>种植中药材（木姜子、桐子）50亩</t>
  </si>
  <si>
    <t>发展壮大村集体经济，带动部分
村民就业增收，年增加收益20万元</t>
  </si>
  <si>
    <t>中药材基地建设</t>
  </si>
  <si>
    <t>扛朝坪</t>
  </si>
  <si>
    <t>基地道路3公里</t>
  </si>
  <si>
    <t>水毁稻田恢复</t>
  </si>
  <si>
    <t>3.9组</t>
  </si>
  <si>
    <t>恢复稻田种植12亩</t>
  </si>
  <si>
    <t>恢复良田12亩</t>
  </si>
  <si>
    <t>冲脚羊村</t>
  </si>
  <si>
    <t>钩藤基地</t>
  </si>
  <si>
    <t>种植中药材钩藤50亩</t>
  </si>
  <si>
    <t>年产值3万，村集体年受益1万元</t>
  </si>
  <si>
    <t>枞树脚</t>
  </si>
  <si>
    <t>七组油茶林建设</t>
  </si>
  <si>
    <t>七组坚栗湾</t>
  </si>
  <si>
    <t>油茶基地道路修建5公里</t>
  </si>
  <si>
    <t>年产值10万</t>
  </si>
  <si>
    <t>联营合作</t>
  </si>
  <si>
    <t>交粮村</t>
  </si>
  <si>
    <t>交粮村山背冲荒田中药材种植</t>
  </si>
  <si>
    <t>增加全村277户878人收入来源</t>
  </si>
  <si>
    <t>金鱼口村</t>
  </si>
  <si>
    <t>金鱼口村钩藤基地</t>
  </si>
  <si>
    <t>金鱼口村二组</t>
  </si>
  <si>
    <t>种植中药材钩藤100亩</t>
  </si>
  <si>
    <t>年产值6万，村集体年受益2万元</t>
  </si>
  <si>
    <t>金子岩乡</t>
  </si>
  <si>
    <t>金子岩村</t>
  </si>
  <si>
    <t>村集体经济杨梅林改造</t>
  </si>
  <si>
    <t>建设金子岩村集体杨梅林60亩</t>
  </si>
  <si>
    <t xml:space="preserve">发展壮大集体经济
</t>
  </si>
  <si>
    <t>增加集体经济收入</t>
  </si>
  <si>
    <t>双江</t>
  </si>
  <si>
    <t>双江村钩藤种植</t>
  </si>
  <si>
    <t>种植倒钩藤中药材50亩</t>
  </si>
  <si>
    <t xml:space="preserve">增加村民收入
</t>
  </si>
  <si>
    <t>小洪江村</t>
  </si>
  <si>
    <t>小洪江中药材种植基地</t>
  </si>
  <si>
    <t>栗山头、村级油菜林下建中药材基地</t>
  </si>
  <si>
    <t>种植中药材150亩</t>
  </si>
  <si>
    <t>增加群众收入500元</t>
  </si>
  <si>
    <t>元贞村</t>
  </si>
  <si>
    <t>钩藤、野菊花、百合基地</t>
  </si>
  <si>
    <t>种植钩藤、野菊花、百合60亩</t>
  </si>
  <si>
    <t>宝田乡</t>
  </si>
  <si>
    <t>连道苗寨村</t>
  </si>
  <si>
    <t>坪宝公路沿线15.6.7组</t>
  </si>
  <si>
    <t>2025年
4月</t>
  </si>
  <si>
    <t>2025年
10月</t>
  </si>
  <si>
    <t>县委统战部
宝田乡人民政府</t>
  </si>
  <si>
    <t>中药材种植建设基地300亩</t>
  </si>
  <si>
    <t>惠及全村群众</t>
  </si>
  <si>
    <t>漠滨乡</t>
  </si>
  <si>
    <t>洞头塘村</t>
  </si>
  <si>
    <t>中药材扩种</t>
  </si>
  <si>
    <t>洞头塘村大顶坡</t>
  </si>
  <si>
    <t>漠滨乡人民政府</t>
  </si>
  <si>
    <t>中药材扩种100亩</t>
  </si>
  <si>
    <t>提高集体经济收入</t>
  </si>
  <si>
    <t>提高集体经济</t>
  </si>
  <si>
    <t>侯家坡村</t>
  </si>
  <si>
    <t>种植中药材通草</t>
  </si>
  <si>
    <t>侯家坡村6组木杉坡（凉点溪）</t>
  </si>
  <si>
    <t>2025年2月</t>
  </si>
  <si>
    <t>种植中药材通草10亩</t>
  </si>
  <si>
    <t>沙堆村</t>
  </si>
  <si>
    <t>木姜子种植</t>
  </si>
  <si>
    <t>阿坡堤</t>
  </si>
  <si>
    <t>2025年4月31日</t>
  </si>
  <si>
    <t>中药材种植65余亩</t>
  </si>
  <si>
    <t>增加村集体收入</t>
  </si>
  <si>
    <t>全县</t>
  </si>
  <si>
    <t>2025年中药材产业发展</t>
  </si>
  <si>
    <t>县中药材办   
各乡镇人民政府</t>
  </si>
  <si>
    <t>全县新发展中药材2万亩</t>
  </si>
  <si>
    <t>帮助2775名群众人均增收2000元</t>
  </si>
  <si>
    <t>雪峰村</t>
  </si>
  <si>
    <t>雪峰村茶园旱灾受损补苗</t>
  </si>
  <si>
    <t>县农业农村局</t>
  </si>
  <si>
    <t>采购茶苗50万株、有机肥80吨及200亩补苗人工费用</t>
  </si>
  <si>
    <t>帮助1383名群众人均增收300元</t>
  </si>
  <si>
    <t>连山乡</t>
  </si>
  <si>
    <t>火神坡村</t>
  </si>
  <si>
    <t>火神坡淫羊藿育苗育种基地抚育项目</t>
  </si>
  <si>
    <t>县中药材办   
连山乡人民政府</t>
  </si>
  <si>
    <t>连山火神坡村箭叶淫羊藿标准育种育苗基地抚育200亩</t>
  </si>
  <si>
    <t>促进产业发展，带动群众就业，增加村民收入</t>
  </si>
  <si>
    <t>带动300名群众增收</t>
  </si>
  <si>
    <t>坪村镇</t>
  </si>
  <si>
    <t>铺坪村</t>
  </si>
  <si>
    <t>铺坪村淫羊藿种植基地建设</t>
  </si>
  <si>
    <t xml:space="preserve">
坪村镇人民政府</t>
  </si>
  <si>
    <t>中药材淫羊藿种植基地10亩</t>
  </si>
  <si>
    <t>生产条件得到改善，增加村民及村集体经济收入。</t>
  </si>
  <si>
    <t>提高生产效能，带动358名群众增收。</t>
  </si>
  <si>
    <t>广坪镇</t>
  </si>
  <si>
    <t>羊角坪村</t>
  </si>
  <si>
    <t>羊角坪村桑蚕基地建设项目</t>
  </si>
  <si>
    <t xml:space="preserve">
林城镇人民政府</t>
  </si>
  <si>
    <t>配置养蚕基地温控、上簇架自动升降等设备；批量养蚕技术指导、人员培训及桑蚕批量试养等</t>
  </si>
  <si>
    <t>人居环境条件得到改善，增加村民的收入和状大集体经济。</t>
  </si>
  <si>
    <t>带动200名群众增收。</t>
  </si>
  <si>
    <t>青朗侗族苗族乡</t>
  </si>
  <si>
    <t>青朗村</t>
  </si>
  <si>
    <t>青朗村中药材及特色水果基地后续管护</t>
  </si>
  <si>
    <t xml:space="preserve">
青朗侗族苗族乡人民政府</t>
  </si>
  <si>
    <t>产业路铺碎石900米，肥料50吨，产业基地管护人工费250人次，补苗2000株，塌方处理600方。</t>
  </si>
  <si>
    <t>生产条件得到改善，增加村集体经济和村民的收入。</t>
  </si>
  <si>
    <t>提高生产效能，带动50名群众增收。</t>
  </si>
  <si>
    <t>若水镇</t>
  </si>
  <si>
    <t>瓦窑村</t>
  </si>
  <si>
    <t>若水镇瓦窑村蔬菜基地建设</t>
  </si>
  <si>
    <t xml:space="preserve">
若水镇人民政府</t>
  </si>
  <si>
    <t>土地整理、种植蔬菜160亩，加工厂建设（烘干、冷藏、切割）</t>
  </si>
  <si>
    <t>生产条件得到改善，增加村民的收入。</t>
  </si>
  <si>
    <t>提高生产效能，带动936名群众增收。</t>
  </si>
  <si>
    <t>金子岩侗族苗族乡</t>
  </si>
  <si>
    <t>王家坪村</t>
  </si>
  <si>
    <t>王家坪村中药材基地提改项目</t>
  </si>
  <si>
    <t xml:space="preserve">
金子岩侗族苗族乡人民政府</t>
  </si>
  <si>
    <t>中药材基地提改100亩</t>
  </si>
  <si>
    <t>中药材基地基础建设提质，改扩建基地100亩，改善生产条件，增加村集体经济收入。</t>
  </si>
  <si>
    <t>全县18个乡镇</t>
  </si>
  <si>
    <t>到户产业发展项目</t>
  </si>
  <si>
    <t>会同县农业农村局</t>
  </si>
  <si>
    <t>对全县有意愿有能力的脱贫人口、监测对象发展产业进行奖补</t>
  </si>
  <si>
    <t>帮扶全县18904户脱贫人口增收1000元</t>
  </si>
  <si>
    <t>通过实施到户产业实现群众增收</t>
  </si>
  <si>
    <t>金竹镇</t>
  </si>
  <si>
    <t>清江村</t>
  </si>
  <si>
    <t>金竹清江茶园培管项目</t>
  </si>
  <si>
    <t>金竹镇人民政府</t>
  </si>
  <si>
    <t>除草、松土、修剪等后续培管及土地流转327亩</t>
  </si>
  <si>
    <t>帮助1100名群众人均增收120元</t>
  </si>
  <si>
    <t>马鞍镇银山茶园培管项目</t>
  </si>
  <si>
    <t>除草、松土、修剪等后续培管及土地流转339亩</t>
  </si>
  <si>
    <t>三田村</t>
  </si>
  <si>
    <t>金子岩三田茶园培管项目</t>
  </si>
  <si>
    <t>除草、松土、修剪等后续培管及土地流转325亩</t>
  </si>
  <si>
    <t>帮助987名群众人均增收200元</t>
  </si>
  <si>
    <t>青朗七溪茶园培管项目</t>
  </si>
  <si>
    <t>除草、松土、修剪等后续培管及土地流转312亩</t>
  </si>
  <si>
    <t>帮助775名群众人均增收140元</t>
  </si>
  <si>
    <t>磨哨村</t>
  </si>
  <si>
    <t>广坪磨哨茶园续培管项目</t>
  </si>
  <si>
    <t>广坪镇人民政府</t>
  </si>
  <si>
    <t>除草、松土、修剪等后续培管及土地流转529亩</t>
  </si>
  <si>
    <t>帮助1847名群众人均增收130元</t>
  </si>
  <si>
    <t>白泥村</t>
  </si>
  <si>
    <t>青朗白泥茶园培管项目</t>
  </si>
  <si>
    <t>除草、松土、修剪等后续培管及土地流转280亩</t>
  </si>
  <si>
    <t>帮助1165名群众人均增收140元</t>
  </si>
  <si>
    <t>安顺村</t>
  </si>
  <si>
    <t>会同县汇笼茶叶家庭农场有限公司茶园培管项目</t>
  </si>
  <si>
    <t>除草、松土、修剪等后续培管500亩</t>
  </si>
  <si>
    <t>帮助50名群众人均增收3000元</t>
  </si>
  <si>
    <t>炮团乡</t>
  </si>
  <si>
    <t>岩头坪村</t>
  </si>
  <si>
    <t>炮团岩头坪茶园培管项目</t>
  </si>
  <si>
    <t>炮团乡人民政府</t>
  </si>
  <si>
    <t>除草、松土、修剪等后续培管及土地流转429.5亩</t>
  </si>
  <si>
    <t>帮助2100名群众人均增收200元</t>
  </si>
  <si>
    <t>宝田村</t>
  </si>
  <si>
    <t>湖南会同宝田茶业有限公司茶园培管项目</t>
  </si>
  <si>
    <t xml:space="preserve">购买病虫害防控物资，除草、松土、修剪等培管1830亩。 </t>
  </si>
  <si>
    <t>帮助100名群众人均增收7000元</t>
  </si>
  <si>
    <t>各乡镇禁烧区范围</t>
  </si>
  <si>
    <t>农作物秸秆综合利用</t>
  </si>
  <si>
    <t>低茬收割粉碎还田（灭茬粉碎还田作业）</t>
  </si>
  <si>
    <t>1.低茬收割粉碎还田（灭茬粉碎还田作业）面积达到20333亩；2.提高秸秆肥料化利用量。</t>
  </si>
  <si>
    <t>受益农户8千余户2万余人。</t>
  </si>
  <si>
    <t>会同县省级茶叶集群项目</t>
  </si>
  <si>
    <t>茶园建设改良及设备提质</t>
  </si>
  <si>
    <t>发展产业</t>
  </si>
  <si>
    <t>土地流转、吸纳就业</t>
  </si>
  <si>
    <t>早禾村</t>
  </si>
  <si>
    <t>低改油茶高产及加工产业发展</t>
  </si>
  <si>
    <t>对早禾村1000亩老茶林进行矮化低改提高油茶产量，并建设村集体茶油加工企业1个。</t>
  </si>
  <si>
    <t>提高早禾村油茶产量和产值。</t>
  </si>
  <si>
    <t>1、通过矮化低改提高产量的技术提高村民的经济效益。
2、通过创办村集体茶油加工企业增加村民务工岗位和收入，提高村集体经济收入。</t>
  </si>
  <si>
    <t>五星村</t>
  </si>
  <si>
    <t>种植折耳根</t>
  </si>
  <si>
    <t>坪村镇人民政府</t>
  </si>
  <si>
    <t>种植折耳根10亩</t>
  </si>
  <si>
    <t>改善群众生产条件，提高生产效能，带动群众增收</t>
  </si>
  <si>
    <t>通过产业发展，带动村集体和村民增收</t>
  </si>
  <si>
    <t>果蔬采摘园</t>
  </si>
  <si>
    <t>宝田乡人民政府</t>
  </si>
  <si>
    <r>
      <rPr>
        <sz val="9"/>
        <color theme="1"/>
        <rFont val="仿宋_GB2312"/>
        <charset val="134"/>
      </rPr>
      <t>葡萄和辣椒配套的种植及采摘
（3000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）</t>
    </r>
  </si>
  <si>
    <t>对村部旁边堆土治理，提升人居环境质量，增加村集体经济收入</t>
  </si>
  <si>
    <t>流转村民土地，创造就业岗位，增加村民收入</t>
  </si>
  <si>
    <t>堡子镇</t>
  </si>
  <si>
    <t>上坊村</t>
  </si>
  <si>
    <t>油茶基地建设项目</t>
  </si>
  <si>
    <t>堡子镇人民政府</t>
  </si>
  <si>
    <t>2025年360亩油茶林抚育、补苗6000株、配套道路维修</t>
  </si>
  <si>
    <t>解决360亩茶园苗木杂草，针对枯苗，死苗进行补种，利于苗木生长增加茶苗成活率及后续效益。基地内滑坡，塌方的道路要进行清理修复，方便后续抚育提供便利。</t>
  </si>
  <si>
    <t>解决茶园后续管理，为村集体经济增收。</t>
  </si>
  <si>
    <t>墓脚村研学基地项目</t>
  </si>
  <si>
    <t>学员生活体验区打造，刷地坪漆，背景墙打造，休闲长廊，主路面铺柏油路，生活区铺草坪，花坛开挖建墙及装饰，劳动实践基地打造，文艺区装饰，安全护栏安装，农耕文化用具添置，等</t>
  </si>
  <si>
    <t>会同县乡村补短板产业项目</t>
  </si>
  <si>
    <t>各乡镇人民政府</t>
  </si>
  <si>
    <t>12个乡村补短板产业项目建设，见打包明细</t>
  </si>
  <si>
    <t>改善群众生产生活条件，受益群众3650人</t>
  </si>
  <si>
    <t>务工增收、改善生活条件</t>
  </si>
  <si>
    <t>蛤蟆塘村油茶种植项目</t>
  </si>
  <si>
    <t>2025年9月</t>
  </si>
  <si>
    <t>2025年12月</t>
  </si>
  <si>
    <t>油茶种植基地翻地、购买油茶树、肥料及人工费用，总计100亩</t>
  </si>
  <si>
    <t>增加村集体经济收入，带动300名群众增收。</t>
  </si>
  <si>
    <t>增加村集体经济收入，带动300名群众增收</t>
  </si>
  <si>
    <t>（2）</t>
  </si>
  <si>
    <t>养殖业基地</t>
  </si>
  <si>
    <t>团河镇</t>
  </si>
  <si>
    <t>盛储村</t>
  </si>
  <si>
    <t>养殖基地石坝清淤</t>
  </si>
  <si>
    <t>团河镇人民政府</t>
  </si>
  <si>
    <t>清淤1000方，进行养殖</t>
  </si>
  <si>
    <t>改善1274名群众生产生活环境</t>
  </si>
  <si>
    <t>地灵乡</t>
  </si>
  <si>
    <t>江边村</t>
  </si>
  <si>
    <t>坳背特色养猪场养殖项目</t>
  </si>
  <si>
    <t>地灵乡江边村</t>
  </si>
  <si>
    <t>地灵乡人民政府</t>
  </si>
  <si>
    <t>特色猪养殖</t>
  </si>
  <si>
    <t>壮大江边村集体经济</t>
  </si>
  <si>
    <t>受益人口1138</t>
  </si>
  <si>
    <t>北厂村</t>
  </si>
  <si>
    <t>田螺养殖、种植红薯</t>
  </si>
  <si>
    <t>田螺养殖10亩、红薯种植2亩</t>
  </si>
  <si>
    <t xml:space="preserve">改善群众生产条件提高生产效能带动群众增收，为村集体经济增加收益 </t>
  </si>
  <si>
    <t>通过产业发展带动村集体和村民增收</t>
  </si>
  <si>
    <t>（3）</t>
  </si>
  <si>
    <t>休闲农业与乡村旅游</t>
  </si>
  <si>
    <t>黄旗村</t>
  </si>
  <si>
    <t>堡子镇黄旗村人居环境建设项目</t>
  </si>
  <si>
    <t>堡子镇黄旗村</t>
  </si>
  <si>
    <t>5-8组人居环境整治及休闲旅游，网红打卡点2处</t>
  </si>
  <si>
    <t>为全村889人其中贫困户84人改善生产生活条件</t>
  </si>
  <si>
    <t>改善200名群众生活条件</t>
  </si>
  <si>
    <t>休闲农庄</t>
  </si>
  <si>
    <t>村部</t>
  </si>
  <si>
    <t>发展农庄旅游休闲农业种植园9亩</t>
  </si>
  <si>
    <t>带动集体经济增收2万元</t>
  </si>
  <si>
    <t>解决村民就业46人</t>
  </si>
  <si>
    <t>堡子镇网红打卡点建设</t>
  </si>
  <si>
    <t>稻草工艺造型设计、制作和安装等。</t>
  </si>
  <si>
    <t>稻草工艺造型设计、制作和安装，建成网红打卡5个点。</t>
  </si>
  <si>
    <t>增加旅游收入</t>
  </si>
  <si>
    <t>茶冲村</t>
  </si>
  <si>
    <t>堡子镇茶冲村稻作文旅产业开发项目</t>
  </si>
  <si>
    <t>建设乡村民宿4间（具体见设计方案）</t>
  </si>
  <si>
    <t>建设乡村民宿4间</t>
  </si>
  <si>
    <t>（二）</t>
  </si>
  <si>
    <t>加工流通项目</t>
  </si>
  <si>
    <t>农产品仓储保鲜冷链基础设施建设</t>
  </si>
  <si>
    <t>竹寨村</t>
  </si>
  <si>
    <t>电商冷链建设</t>
  </si>
  <si>
    <t>农产品仓储保鲜冷链冻库</t>
  </si>
  <si>
    <t>改善2233名群众生产生活环境</t>
  </si>
  <si>
    <t>堡子</t>
  </si>
  <si>
    <t>堡子镇堡子村农产品仓储保鲜冷链基础设施建设项目</t>
  </si>
  <si>
    <t>堡子镇堡子村</t>
  </si>
  <si>
    <t>2025年
6月</t>
  </si>
  <si>
    <t>拟新建仓储冻库40平方米</t>
  </si>
  <si>
    <t>村级集体经济经营性收入1.5万元</t>
  </si>
  <si>
    <t>将冷鲜库与农业生产和销售环节相结合，提高农产品的供应链效率</t>
  </si>
  <si>
    <t>洞头塘村水果、药材产业基础设施提升项目</t>
  </si>
  <si>
    <t>水果、药材储存冷库80个平方米</t>
  </si>
  <si>
    <t>促进村集体经济增收</t>
  </si>
  <si>
    <t>受益人口1256人</t>
  </si>
  <si>
    <t>加工业</t>
  </si>
  <si>
    <t>大坪村</t>
  </si>
  <si>
    <t>入股会同县吉祥雨仿真花厂</t>
  </si>
  <si>
    <t xml:space="preserve">
连山乡人民政府</t>
  </si>
  <si>
    <t>入股会同县吉祥雨仿真花厂，扩大规模产能场地，购买机器设备</t>
  </si>
  <si>
    <t>生产条件得到改善，创收集体经济，增加村民的收入。</t>
  </si>
  <si>
    <t>提高生产效能，带动500名群众增收。</t>
  </si>
  <si>
    <t>市场建设和农村物流</t>
  </si>
  <si>
    <t>电商物流基地</t>
  </si>
  <si>
    <t>打造电商物流基地</t>
  </si>
  <si>
    <t>（4）</t>
  </si>
  <si>
    <t>品牌打造和展销平台</t>
  </si>
  <si>
    <t>电商品牌打造</t>
  </si>
  <si>
    <t>（三）</t>
  </si>
  <si>
    <t>配套设施项目</t>
  </si>
  <si>
    <t>小型农田水利设施建设</t>
  </si>
  <si>
    <t>团河村</t>
  </si>
  <si>
    <t>团河村阳岩子脚水坝清於</t>
  </si>
  <si>
    <t xml:space="preserve">新建 </t>
  </si>
  <si>
    <t>团河村九组</t>
  </si>
  <si>
    <t>於泥清理10000方</t>
  </si>
  <si>
    <t>改善850名群众生产生活环境</t>
  </si>
  <si>
    <t>团河村境内防洪堤</t>
  </si>
  <si>
    <t>防洪堤10公里</t>
  </si>
  <si>
    <t>改善1500名群众生产生活环境</t>
  </si>
  <si>
    <t>力宏村</t>
  </si>
  <si>
    <t xml:space="preserve">力宏十一组赵称机耕道
</t>
  </si>
  <si>
    <t>力宏村十一组</t>
  </si>
  <si>
    <t>机耕道1200米，方便40多亩稻田耕种</t>
  </si>
  <si>
    <t>改善675名群众生产生活环境</t>
  </si>
  <si>
    <t>大磨冲到三丘田机耕道</t>
  </si>
  <si>
    <t>力宏村十二组</t>
  </si>
  <si>
    <t>机耕道700米，方便20多亩稻田耕种及200亩油茶管理</t>
  </si>
  <si>
    <t>改善321名群众生产生活环境</t>
  </si>
  <si>
    <t>盘圳脚互平洋冲机耕道</t>
  </si>
  <si>
    <t>改善152名群众生产生活环境</t>
  </si>
  <si>
    <t>闹溪村</t>
  </si>
  <si>
    <t>农田水利</t>
  </si>
  <si>
    <t>马鞍镇闹溪村</t>
  </si>
  <si>
    <t>机耕道、水渠、防洪堤</t>
  </si>
  <si>
    <t>帮助1127名群众增产增收</t>
  </si>
  <si>
    <t>帮助群众增产增收</t>
  </si>
  <si>
    <t>柿子村</t>
  </si>
  <si>
    <t>柿子村水渠维修和硬化</t>
  </si>
  <si>
    <t>夜朝弯，店背，荒田银，大盘水渠维修和硬化</t>
  </si>
  <si>
    <t>改善450名群众生产生活环境</t>
  </si>
  <si>
    <t>改善村民住居环境，提升生活水平</t>
  </si>
  <si>
    <t>水渠维修</t>
  </si>
  <si>
    <t>灌溉水渠维修</t>
  </si>
  <si>
    <t>小型水利设施建设</t>
  </si>
  <si>
    <t>坪磨村</t>
  </si>
  <si>
    <t>防洪提建设</t>
  </si>
  <si>
    <t>三个自然团的防洪提建设</t>
  </si>
  <si>
    <t>保障群众安全</t>
  </si>
  <si>
    <t>改善生产生活条件提高生产效能</t>
  </si>
  <si>
    <t>自来水池扩建</t>
  </si>
  <si>
    <t>3,4,5,6组的
自来水池扩建</t>
  </si>
  <si>
    <t>保障群众饮水安全</t>
  </si>
  <si>
    <t>2组拦水坝</t>
  </si>
  <si>
    <t>2组中团修建一座拦水坝</t>
  </si>
  <si>
    <t>改善1356名群众方便生产条件</t>
  </si>
  <si>
    <t>坪见村</t>
  </si>
  <si>
    <t>维修八一水库左干渠</t>
  </si>
  <si>
    <t>1-12组</t>
  </si>
  <si>
    <t>渠道维修3000米</t>
  </si>
  <si>
    <t>中心村</t>
  </si>
  <si>
    <t>水渠建设</t>
  </si>
  <si>
    <t>1.2.3组塘井头水渠.4组水渠.10组水渠等共5000米</t>
  </si>
  <si>
    <t>改善农田基础设施建设、方便村民出行、增加村民收入</t>
  </si>
  <si>
    <t>小型农田水利建设</t>
  </si>
  <si>
    <t xml:space="preserve">旺田村 </t>
  </si>
  <si>
    <t>旺田村山脚片良田水渠修补</t>
  </si>
  <si>
    <t>宝田乡旺田村</t>
  </si>
  <si>
    <t>县水利局
宝田乡人民政府</t>
  </si>
  <si>
    <t>会同县宝田乡旺田村白面溪至扬志型水渠2500米修补</t>
  </si>
  <si>
    <t>200亩农田水渠设施</t>
  </si>
  <si>
    <t>受益群众620人</t>
  </si>
  <si>
    <t>基本农田小型农田水利建设</t>
  </si>
  <si>
    <t>莲花洞至梨子坳渠道改造修复</t>
  </si>
  <si>
    <t>会同县宝田乡旺田村旺田片至山脚片莲花洞至梨子坳改造修复</t>
  </si>
  <si>
    <t>5公里农田水渠长度、200亩基本农田灌溉设施</t>
  </si>
  <si>
    <t>受益群众400人</t>
  </si>
  <si>
    <t>文家山防洪堤改造</t>
  </si>
  <si>
    <t>会同县宝田乡旺田村山脚片文家山防洪堤改造2公里</t>
  </si>
  <si>
    <t>防洪提改造2公里维修加固</t>
  </si>
  <si>
    <t>受益群众500人</t>
  </si>
  <si>
    <t>大坡村</t>
  </si>
  <si>
    <t>大坡村水渠维修及新建</t>
  </si>
  <si>
    <t>地灵乡大坡村</t>
  </si>
  <si>
    <t>2025年10月</t>
  </si>
  <si>
    <t>村部到水库的水渠、各个团田的水渠维修和新建，预计10公里。</t>
  </si>
  <si>
    <t>解决大坡村各大田团近千亩农田农业用水难的问题</t>
  </si>
  <si>
    <t>受益人口1674</t>
  </si>
  <si>
    <t>苦丘田团机耕道修建</t>
  </si>
  <si>
    <t>机耕道新建1.5公里</t>
  </si>
  <si>
    <t>解决苦丘田团百亩农田生产运输难的问题</t>
  </si>
  <si>
    <t>受益人口145</t>
  </si>
  <si>
    <t>沙丘至鸟冲机耕道修建</t>
  </si>
  <si>
    <t>机耕道新建2公里</t>
  </si>
  <si>
    <t>解决鸟冲百亩农田生产运输难的问题</t>
  </si>
  <si>
    <t>受益人口162</t>
  </si>
  <si>
    <t>姚家村</t>
  </si>
  <si>
    <t>地灵乡姚家村</t>
  </si>
  <si>
    <t>婆塘、燕子湾、姚家小溪改造</t>
  </si>
  <si>
    <t>解决姚家村小溪沿线灌溉区问题</t>
  </si>
  <si>
    <t>受益人口1195</t>
  </si>
  <si>
    <t>产业园（区）</t>
  </si>
  <si>
    <t>漠滨村</t>
  </si>
  <si>
    <t>漠滨村5组园艺场产业路</t>
  </si>
  <si>
    <t>漠滨村五组园艺场产业公路1500米</t>
  </si>
  <si>
    <t>完成新修漠滨村五组园艺场产业公路，促进村集体经济产业发展</t>
  </si>
  <si>
    <t>漠滨村粟家园艺场产业路</t>
  </si>
  <si>
    <t>漠滨村粟家</t>
  </si>
  <si>
    <t>漠滨村粟家园艺场产业公路400米</t>
  </si>
  <si>
    <t>完成新修漠滨村粟家园艺场产业公路，促进村集体经济产业发展</t>
  </si>
  <si>
    <t>产业园区管渠工程</t>
  </si>
  <si>
    <t>管道铺设约1.2公里</t>
  </si>
  <si>
    <t>金塘溪村</t>
  </si>
  <si>
    <t>金塘溪村杨梅基地水源建设项目</t>
  </si>
  <si>
    <t>统战部       
漠滨乡人民政府</t>
  </si>
  <si>
    <t>烂泥溪杨梅基地建水泥浆混砌蓄水池两个</t>
  </si>
  <si>
    <t>提升产业发展，群众增加收入</t>
  </si>
  <si>
    <t>受益人口432人</t>
  </si>
  <si>
    <t>品溪村中药材种植项目</t>
  </si>
  <si>
    <t>统战部       
金子岩乡人民政府</t>
  </si>
  <si>
    <t>修建中药材产业路1500米，硬化路面260米，宽1.5米，厚10cm</t>
  </si>
  <si>
    <t>壮大集体经济收入，带动群众增收。</t>
  </si>
  <si>
    <t>受益人口405人</t>
  </si>
  <si>
    <t>白市溪口村</t>
  </si>
  <si>
    <t>白市溪口村中药材种植项目</t>
  </si>
  <si>
    <t>产业道路硬化270米，宽3.5米，厚15cm，道路铺砂830米</t>
  </si>
  <si>
    <t>受益人口308人</t>
  </si>
  <si>
    <t>翁料村</t>
  </si>
  <si>
    <t>翁料村产业便桥建设项目</t>
  </si>
  <si>
    <t>统战部       
宝田乡人民政府</t>
  </si>
  <si>
    <r>
      <rPr>
        <sz val="9"/>
        <rFont val="仿宋_GB2312"/>
        <charset val="134"/>
      </rPr>
      <t>5组连接宝田茶场产业路长470m,宽3.5m,厚15</t>
    </r>
    <r>
      <rPr>
        <sz val="9"/>
        <rFont val="宋体"/>
        <charset val="134"/>
      </rPr>
      <t>㎝</t>
    </r>
  </si>
  <si>
    <t>连接1000多亩楠竹基地，受益人口1450余人</t>
  </si>
  <si>
    <t>受益人口263人</t>
  </si>
  <si>
    <t>鹰嘴界村</t>
  </si>
  <si>
    <t>鹰嘴界村4组产业路硬化</t>
  </si>
  <si>
    <t>统战部       
林城镇人民政府</t>
  </si>
  <si>
    <r>
      <rPr>
        <sz val="9"/>
        <rFont val="仿宋_GB2312"/>
        <charset val="134"/>
      </rPr>
      <t>畜牧水产基地养殖基地硬化660米长、3米宽、15</t>
    </r>
    <r>
      <rPr>
        <sz val="9"/>
        <rFont val="宋体"/>
        <charset val="134"/>
      </rPr>
      <t>㎝</t>
    </r>
    <r>
      <rPr>
        <sz val="9"/>
        <rFont val="仿宋_GB2312"/>
        <charset val="134"/>
      </rPr>
      <t>厚道路</t>
    </r>
  </si>
  <si>
    <t>增加村集体经济收入改善生产生活条件。</t>
  </si>
  <si>
    <t>受益人口240人</t>
  </si>
  <si>
    <t>青朗乡中药材种植基地产业路部分硬化项目</t>
  </si>
  <si>
    <t>2025年7月</t>
  </si>
  <si>
    <t>统战部       
青朗乡人民政府</t>
  </si>
  <si>
    <r>
      <rPr>
        <sz val="9"/>
        <rFont val="仿宋_GB2312"/>
        <charset val="134"/>
      </rPr>
      <t>硬化16组中药材种植基地产业路约2400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，长约800m（其中田坎头约650m、包田冲长约150m），3m宽，15cm厚</t>
    </r>
  </si>
  <si>
    <t>改善中药材种植基地生产用道通行条件，消除上下陡坡安全隐患，方便群众劳作。</t>
  </si>
  <si>
    <t>受益人口418人</t>
  </si>
  <si>
    <t>农业救灾资金</t>
  </si>
  <si>
    <t>对农业灾毁设施进行恢复</t>
  </si>
  <si>
    <t>恢复农业生产</t>
  </si>
  <si>
    <t>受益人口8600人</t>
  </si>
  <si>
    <t>（四）</t>
  </si>
  <si>
    <t>新型农村集体经济发展项目</t>
  </si>
  <si>
    <t>102</t>
  </si>
  <si>
    <t>全县15个村</t>
  </si>
  <si>
    <t>2025村集体经济发展项目</t>
  </si>
  <si>
    <t xml:space="preserve">县委组织部   
各乡镇人民政府    </t>
  </si>
  <si>
    <t>通过自主经营、合伙经营、委托经营等模式发展村集体经济</t>
  </si>
  <si>
    <t>扶持15个村兴办产业、创办实体、壮大集体经济</t>
  </si>
  <si>
    <t>（五）</t>
  </si>
  <si>
    <t>产业服务支撑项目</t>
  </si>
  <si>
    <t>人才培养</t>
  </si>
  <si>
    <t>103</t>
  </si>
  <si>
    <t>全县60个村</t>
  </si>
  <si>
    <t>新农人培育</t>
  </si>
  <si>
    <t>县农素中心</t>
  </si>
  <si>
    <t>认定60名新农人或经济组织，带动300至600农户增收增产</t>
  </si>
  <si>
    <t>每个新农人帮扶带动5至10户农户发展生产</t>
  </si>
  <si>
    <t>（六）</t>
  </si>
  <si>
    <t>金融保险配套项目</t>
  </si>
  <si>
    <t>小额贷款贴息</t>
  </si>
  <si>
    <t>104</t>
  </si>
  <si>
    <t>2025年小额贷款贴息</t>
  </si>
  <si>
    <t>开展全县1700名脱贫对象监测户产业发展小额信贷贴息工作</t>
  </si>
  <si>
    <t>为全县小额信贷的脱贫户提供贴息扶持</t>
  </si>
  <si>
    <t>扶持脱贫户产业发展</t>
  </si>
  <si>
    <t>新型经营主体贷款贴息</t>
  </si>
  <si>
    <t>105</t>
  </si>
  <si>
    <t>2025年新型农业经营主体贷款贴息</t>
  </si>
  <si>
    <t>为56家新型农业经营主体提供贷款贴息</t>
  </si>
  <si>
    <t>为全县56家新型农业经营主体提供贷款贴息奖补</t>
  </si>
  <si>
    <t>扶持企业及主体发展，解决就业带动群众发展</t>
  </si>
  <si>
    <t>（七）</t>
  </si>
  <si>
    <t>高质量庭院经济</t>
  </si>
  <si>
    <t>庭院特色种植</t>
  </si>
  <si>
    <t>106</t>
  </si>
  <si>
    <t>马鞍村、龙坡村、枞树脚村、金塘溪村、宝联村5个</t>
  </si>
  <si>
    <t>高质量庭院经济发展项目</t>
  </si>
  <si>
    <t>帮扶167户脱贫户户均增收 2000 元、36户监测户户均增收3000元、298户一般户户均增收2000元</t>
  </si>
  <si>
    <t>通过实施高质量庭院经济发展产业实现群众增收</t>
  </si>
  <si>
    <t>二</t>
  </si>
  <si>
    <t>就业项目</t>
  </si>
  <si>
    <t>就业</t>
  </si>
  <si>
    <t>帮扶车间</t>
  </si>
  <si>
    <t>帮扶车间（手套加工厂）</t>
  </si>
  <si>
    <t>宝田乡旺田村廖家集中安置点、宝田村集中安置区</t>
  </si>
  <si>
    <t xml:space="preserve">1、翻修旧村部电力系统
2、从三级配电箱接电线700余米
3、购买设备：翻套机4台、切片机8000元（4台）缝纫机2500元（10台）
4、首批加工原材料（用于培训）2000元
</t>
  </si>
  <si>
    <t>廖家集中安置点帮扶车间建设及宝田集中安置区帮扶车间建设</t>
  </si>
  <si>
    <t>帮助易迁群众实现家门口就业。做到搬得出、稳得住、能致富。受益群众197人</t>
  </si>
  <si>
    <t>该项目和坪村手套加工帮扶车间合作，有稳定的销售渠道作为保障</t>
  </si>
  <si>
    <t>团结村</t>
  </si>
  <si>
    <t>地灵乡团结村就业帮扶车间建设项目</t>
  </si>
  <si>
    <t>新建改造就业帮扶车间110平方，包括电路改造和房屋改造和设备购置及配套</t>
  </si>
  <si>
    <t>创造生产条件，增加村民的收入。</t>
  </si>
  <si>
    <t>小市村</t>
  </si>
  <si>
    <t>小市村就业帮扶生产车间建设项目</t>
  </si>
  <si>
    <t>购买加工设备、建设车间进行藤编家具、实木餐椅、箱包拉链等加工，解决就业人员70人，预计年工资性收入200余万元</t>
  </si>
  <si>
    <t>提高生产效能，带动70名群众增收。</t>
  </si>
  <si>
    <t>堡子镇中心村乡村振兴就业车间（手套生产加工）</t>
  </si>
  <si>
    <t xml:space="preserve">
堡子镇人民政府</t>
  </si>
  <si>
    <t>场地整治400平方米，采购生产设备（电脑同步车20台，下料机6台，烫台、稳压器等）及购买原材料，</t>
  </si>
  <si>
    <t>盘活闲置资源，提高30个就业岗位，带动周边村民实现家门口就业：提供就业技能培训：增加村集体经济收入</t>
  </si>
  <si>
    <t>解决30余人就业、增收；通过增加集体经济收入使1480余人间接获利。</t>
  </si>
  <si>
    <t>羊角坪村藤椅编制共富车间建设项目</t>
  </si>
  <si>
    <t>配置藤椅编制共富车间喷枪、气泵以及场地布置等设备；藤椅编制技术指导及人员培训等</t>
  </si>
  <si>
    <t>生产条件得到改善，增加村民和村集体的收入。</t>
  </si>
  <si>
    <t>提高生产效能，带动80名群众增收。</t>
  </si>
  <si>
    <t>务工补助</t>
  </si>
  <si>
    <t>交通费补助</t>
  </si>
  <si>
    <t>2025脱贫户监测对象外出务工一次性交通补助</t>
  </si>
  <si>
    <t>转移就业脱贫户、监测对象劳动力转移就业交通补助，预算安排30000人</t>
  </si>
  <si>
    <t>促进脱贫户、监测对象劳动力转移就业</t>
  </si>
  <si>
    <t>促进脱贫户、监测对象劳动力转移就业，实现转移就业一人，巩固脱贫一户</t>
  </si>
  <si>
    <t>生产奖补、务工补助</t>
  </si>
  <si>
    <t>帮扶车间稳岗补贴</t>
  </si>
  <si>
    <t>县人社局</t>
  </si>
  <si>
    <t>为53家就业帮扶车间提供稳岗补贴</t>
  </si>
  <si>
    <t>为帮扶车间提供补贴,稳定就业</t>
  </si>
  <si>
    <t>受益脱贫人口650人</t>
  </si>
  <si>
    <t>公益性岗位</t>
  </si>
  <si>
    <t>2025非脱贫村脱贫人口公益性岗位</t>
  </si>
  <si>
    <t>非脱贫村农村公益性岗位安排622人就业</t>
  </si>
  <si>
    <t>622名脱贫人员、监测对象增收</t>
  </si>
  <si>
    <t>通过安排就业、带动群众增收</t>
  </si>
  <si>
    <t>三</t>
  </si>
  <si>
    <t>乡村建设行动</t>
  </si>
  <si>
    <t>农村基础设施</t>
  </si>
  <si>
    <t>农村道路建设</t>
  </si>
  <si>
    <t>竹坡村</t>
  </si>
  <si>
    <t>竹坡村主干道公路扩宽硬化</t>
  </si>
  <si>
    <t>竹坡村主干道</t>
  </si>
  <si>
    <t>村主干道扩宽硬化7.5公里</t>
  </si>
  <si>
    <t>改善1046名群众生产生活环境</t>
  </si>
  <si>
    <t>竹坡村背泥田至晒溪翁溪口公路硬化</t>
  </si>
  <si>
    <t>竹坡村背泥田至晒溪翁溪口</t>
  </si>
  <si>
    <t>公路硬化5.5公里</t>
  </si>
  <si>
    <t>长冲至报木至夏结道路硬化</t>
  </si>
  <si>
    <t>道路硬化7公里</t>
  </si>
  <si>
    <t>受益人口3000</t>
  </si>
  <si>
    <t>相见村</t>
  </si>
  <si>
    <t>组级入组半截路硬化</t>
  </si>
  <si>
    <t>1、4、7、8、9、12、13组</t>
  </si>
  <si>
    <t>硬化路面共计长2公里宽3.5米</t>
  </si>
  <si>
    <t>改善交通便利</t>
  </si>
  <si>
    <t>马鞍</t>
  </si>
  <si>
    <t>小溪口村</t>
  </si>
  <si>
    <t>村主干道提质工程</t>
  </si>
  <si>
    <t>村主干道3.5公里提质</t>
  </si>
  <si>
    <t>方便生产运输，提高经济效益</t>
  </si>
  <si>
    <t>会同县林城镇柿子村10组公路硬化工程</t>
  </si>
  <si>
    <t>会同县林城镇柿子村10组公路硬化工程，宽3.5米，长4.0公里</t>
  </si>
  <si>
    <t>改善149名群众生产生活环境</t>
  </si>
  <si>
    <t>改善生产生活条件</t>
  </si>
  <si>
    <t>会同县林城镇柿子村7组公路硬化工程</t>
  </si>
  <si>
    <t>会同县林城镇柿子村7组公路硬化工程，宽3.5米，长2.0公里</t>
  </si>
  <si>
    <t>改善110名群众生产生活环境</t>
  </si>
  <si>
    <t>酿溪村</t>
  </si>
  <si>
    <t>酿溪 村1、3、10公路硬化</t>
  </si>
  <si>
    <t>酿溪村1、3、10组组级公路4公里</t>
  </si>
  <si>
    <t>改善423名群众生产生活环境</t>
  </si>
  <si>
    <t>排子村</t>
  </si>
  <si>
    <t>组级公路硬化</t>
  </si>
  <si>
    <t xml:space="preserve">
排子村</t>
  </si>
  <si>
    <t>硬化8.9组公路150米，12组13组公路硬化400米</t>
  </si>
  <si>
    <t>改善397名群众生产生活环境</t>
  </si>
  <si>
    <t>洒溪村</t>
  </si>
  <si>
    <t>10组公路硬化</t>
  </si>
  <si>
    <t xml:space="preserve">
洒溪村</t>
  </si>
  <si>
    <t>硬化10组组级公路</t>
  </si>
  <si>
    <t>改善115名群众生产生活环境</t>
  </si>
  <si>
    <t>岩壁村</t>
  </si>
  <si>
    <t>村级路硬化</t>
  </si>
  <si>
    <t>1.7公里岩壁村村级路硬化</t>
  </si>
  <si>
    <t>改善1085名群众生产生活环境</t>
  </si>
  <si>
    <t>村级道路硬化</t>
  </si>
  <si>
    <t>上竹寨村新国道进村村级路硬化</t>
  </si>
  <si>
    <t>鹰嘴界村4、7组级公路硬化</t>
  </si>
  <si>
    <t>鹰嘴界村4、7组组级公路3公里</t>
  </si>
  <si>
    <t>改善230名群众生产生活环境</t>
  </si>
  <si>
    <t>小寨村</t>
  </si>
  <si>
    <t>道路硬化</t>
  </si>
  <si>
    <t>绕城西线至五联队和新汽车站至廖码头道路硬化</t>
  </si>
  <si>
    <t>改善1900名群众生产生活环境</t>
  </si>
  <si>
    <t>鲤鱼塘组级公路硬化</t>
  </si>
  <si>
    <t>罗家运上至鲤鱼塘</t>
  </si>
  <si>
    <t>道路硬化3200米</t>
  </si>
  <si>
    <t>发展产业道路，开发山林</t>
  </si>
  <si>
    <t>公路护栏和公路排水沟</t>
  </si>
  <si>
    <t>全村公路护栏排水沟10公里</t>
  </si>
  <si>
    <t>村民安全出行</t>
  </si>
  <si>
    <t>陈家村</t>
  </si>
  <si>
    <t>5组林道硬化、三组组级公路硬化</t>
  </si>
  <si>
    <t>金子岩村五组、三组</t>
  </si>
  <si>
    <t>公路硬化10公里</t>
  </si>
  <si>
    <t>改善两个组的生活条件</t>
  </si>
  <si>
    <t>三田村六组、十二组组级公路硬化工程</t>
  </si>
  <si>
    <t>三田村六组、十二组</t>
  </si>
  <si>
    <t>2025年4月</t>
  </si>
  <si>
    <t>硬化长5公里，宽4米，厚20厘米</t>
  </si>
  <si>
    <t>改善村民出行条件</t>
  </si>
  <si>
    <t>改善村民出行条件，受益总人口130人</t>
  </si>
  <si>
    <t>长寨联合</t>
  </si>
  <si>
    <t>摆滩至白市公路</t>
  </si>
  <si>
    <t>摆滩</t>
  </si>
  <si>
    <t>摆滩至白市公路硬化</t>
  </si>
  <si>
    <t>方便群众出形</t>
  </si>
  <si>
    <t>受益人口260</t>
  </si>
  <si>
    <t>金山村</t>
  </si>
  <si>
    <t>金山村村部至七里片区、弄溪片提质改造</t>
  </si>
  <si>
    <t>堡子镇金山村</t>
  </si>
  <si>
    <t>金山村村部至七里片区、弄溪片坡陡路窄处进行扩宽、硬化等提质改造，长13公里</t>
  </si>
  <si>
    <t>改善1054名群众出行、运输条件，森防安全</t>
  </si>
  <si>
    <t>改善群众生产生活交通运输的条件</t>
  </si>
  <si>
    <t>坦皮洞至山脚粟家团道路硬化</t>
  </si>
  <si>
    <t>会同县宝田乡旺田村山脚片坦皮洞至山脚粟家团3.5公里硬化</t>
  </si>
  <si>
    <t>改善800名群众生产生活环境</t>
  </si>
  <si>
    <t>漩水村</t>
  </si>
  <si>
    <t>铺炒砂</t>
  </si>
  <si>
    <t>连山乡人民政府</t>
  </si>
  <si>
    <t>长6000米宽5米道路铺炒砂</t>
  </si>
  <si>
    <t>改善422
人生产生
活条件</t>
  </si>
  <si>
    <t>改善生产
生活条件</t>
  </si>
  <si>
    <t>老团村</t>
  </si>
  <si>
    <t>老团村台盘田产业道路桥</t>
  </si>
  <si>
    <t>建一座长20米宽5.5米的道路桥</t>
  </si>
  <si>
    <t>改善村民171户520人出行安全</t>
  </si>
  <si>
    <t>受益人口520人</t>
  </si>
  <si>
    <t>蒲稳乡</t>
  </si>
  <si>
    <t>蒲稳村</t>
  </si>
  <si>
    <t>蒲稳片新建生产生活便桥项目</t>
  </si>
  <si>
    <t>统战部       
蒲稳乡人民政府</t>
  </si>
  <si>
    <t>蒲稳片建设一座生产生活便桥长6米、宽4米</t>
  </si>
  <si>
    <t>受益人口320人</t>
  </si>
  <si>
    <t>夏结莲村</t>
  </si>
  <si>
    <t>夏结莲村新建长水田至滑板壕产业路项目</t>
  </si>
  <si>
    <t>新建生产便桥1座，长3米，宽3米</t>
  </si>
  <si>
    <t>提高生产生活条件，为村集体、群众创收。</t>
  </si>
  <si>
    <t>受益人口196人</t>
  </si>
  <si>
    <t>金子村</t>
  </si>
  <si>
    <t>金子村新修产业路项目</t>
  </si>
  <si>
    <t>冲头园至田冲内新修林区产业路，路宽3.5米，长1200米</t>
  </si>
  <si>
    <t>方便群众发展产业</t>
  </si>
  <si>
    <t>受益人口365人</t>
  </si>
  <si>
    <t>金子村杨公溪水库清淤项目</t>
  </si>
  <si>
    <t>杨公溪水库清淤500方</t>
  </si>
  <si>
    <t>受益人口232人</t>
  </si>
  <si>
    <t>洞头冲村</t>
  </si>
  <si>
    <t>洞头冲村应急避难场所建设项目</t>
  </si>
  <si>
    <t>村部旁应急避难场所地面硬化420平米及护坎</t>
  </si>
  <si>
    <t>方便群众停车和出行</t>
  </si>
  <si>
    <t>受益人口280人</t>
  </si>
  <si>
    <t>小洪江村应急人行道建设项目</t>
  </si>
  <si>
    <t>修建应急人行道450米，宽1.2米，安全护栏200米</t>
  </si>
  <si>
    <t>方便群众生产生活，解决出行难题。</t>
  </si>
  <si>
    <t>受益人口360人</t>
  </si>
  <si>
    <t>双江村</t>
  </si>
  <si>
    <t>双江村松家庙道路硬化项目</t>
  </si>
  <si>
    <t>楠竹产业基地道路硬化400米，宽3.5米，厚15cm。</t>
  </si>
  <si>
    <t>受益人口312人</t>
  </si>
  <si>
    <t>小市村新建稻田水渠项目</t>
  </si>
  <si>
    <r>
      <rPr>
        <sz val="9"/>
        <rFont val="仿宋_GB2312"/>
        <charset val="134"/>
      </rPr>
      <t>长岗电站背至烂泥湾水渠长400米，宽30cm,高30cm；</t>
    </r>
    <r>
      <rPr>
        <sz val="9"/>
        <rFont val="宋体"/>
        <charset val="134"/>
      </rPr>
      <t>梽</t>
    </r>
    <r>
      <rPr>
        <sz val="9"/>
        <rFont val="仿宋_GB2312"/>
        <charset val="134"/>
      </rPr>
      <t>木溪至对岗田,水坝高1.5m,宽4m,水渠400米,宽20cm,高20cm</t>
    </r>
  </si>
  <si>
    <t>提高群众生产生活条件，增加群众收入。</t>
  </si>
  <si>
    <t>受益人口165人</t>
  </si>
  <si>
    <t>下坝塘村</t>
  </si>
  <si>
    <t>会同县金子岩乡下坝塘村水毁应急抢修工程</t>
  </si>
  <si>
    <t>县交通局</t>
  </si>
  <si>
    <t>对水毁处进行挡土墙及路面建设</t>
  </si>
  <si>
    <t>改善出行条件</t>
  </si>
  <si>
    <t>铺坪村基础设施建设项目</t>
  </si>
  <si>
    <t>在16组建设集中晾晒场一处，硬化800平方；挖沟、管道铺设2500米等。</t>
  </si>
  <si>
    <t>改善村民生产生活条件，确保7组30余户120余名群众生活用水有保障。</t>
  </si>
  <si>
    <t>受益人口120人</t>
  </si>
  <si>
    <t>翁乐村</t>
  </si>
  <si>
    <t>蒲稳乡翁乐村6组产业道路硬化</t>
  </si>
  <si>
    <t>蒲稳乡人民政府</t>
  </si>
  <si>
    <t>大湾头至6组稻渔产业道路硬化1.3公里</t>
  </si>
  <si>
    <t>改善群众生产生活条件，提高群众满意度。</t>
  </si>
  <si>
    <t>受益人口112人</t>
  </si>
  <si>
    <t>楼脚村</t>
  </si>
  <si>
    <t>会同县金竹镇楼脚村竹林资源产业路</t>
  </si>
  <si>
    <t>水泥硬化2条路线，路线全长1.796km，路面4.5m。</t>
  </si>
  <si>
    <t>改善生产条件</t>
  </si>
  <si>
    <t>王家盘村</t>
  </si>
  <si>
    <t>王家盘村新建排灌渠项目</t>
  </si>
  <si>
    <t>统战部       
炮团乡人民政府</t>
  </si>
  <si>
    <t>薯皮冲稻鱼基地新建排灌渠1000米及2个拦水坝</t>
  </si>
  <si>
    <t>解决1、2、3、4、11、12、16、17组的农田灌溉水源问题</t>
  </si>
  <si>
    <t>受益人口212人</t>
  </si>
  <si>
    <t>阳湾团村</t>
  </si>
  <si>
    <t>阳湾团村新修水渠建设项目</t>
  </si>
  <si>
    <t>大苗田稻鱼基地新建水渠1000米</t>
  </si>
  <si>
    <t>方便农耕生产，改善群众生产生活条件，惠及村民400余人。</t>
  </si>
  <si>
    <t>受益人口350人</t>
  </si>
  <si>
    <t>梨子寨村</t>
  </si>
  <si>
    <t>梨子寨村新修水渠建设项目</t>
  </si>
  <si>
    <t>洞头至村部背后稻鱼基地、园艺场至油榨冲稻鱼基地2处新修水渠2000米</t>
  </si>
  <si>
    <t>改善群众生产生活条件惠及村民600余人</t>
  </si>
  <si>
    <t>受益人口420人</t>
  </si>
  <si>
    <t>青朗村中药材种植基地产业路硬化项目</t>
  </si>
  <si>
    <r>
      <rPr>
        <sz val="9"/>
        <rFont val="仿宋_GB2312"/>
        <charset val="134"/>
      </rPr>
      <t>淫羊藿基地产业路硬化3300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，两条共计长约1000m、宽3m、厚15cm</t>
    </r>
  </si>
  <si>
    <t>切实改善中药材基地生产运输条件，增加村集体经济收入，带动群众增收。</t>
  </si>
  <si>
    <t>受益人口180人</t>
  </si>
  <si>
    <t>黄泥村</t>
  </si>
  <si>
    <t>黄泥村中药材种植基地产业路修建项目</t>
  </si>
  <si>
    <t>新修大松树脚至园艺场产业路2000m长，3.5m宽，发展种植黄精中药材</t>
  </si>
  <si>
    <t>壮大村集体经济，直接解决10名群众就业问题，带动100名群众增收。</t>
  </si>
  <si>
    <t>受益人口220人</t>
  </si>
  <si>
    <t>报木村</t>
  </si>
  <si>
    <t>报木村新总头至中远头产业道路硬化项目</t>
  </si>
  <si>
    <t>野菊花种植产业基地硬化路长1000米,3.5米宽，中途错车道2个</t>
  </si>
  <si>
    <t>改善基础设施，提高生产生活条件，为村集体、群众创收。</t>
  </si>
  <si>
    <t>受益人口310人</t>
  </si>
  <si>
    <t>连山、火神坡、广木、吉朗、早禾村</t>
  </si>
  <si>
    <t>中药材产业基地产业路</t>
  </si>
  <si>
    <t>县中药材办   
各相关乡镇</t>
  </si>
  <si>
    <t>连山、火神坡、广木、吉朗、早禾村中药材基地产业路建设</t>
  </si>
  <si>
    <t>受益人口3547人</t>
  </si>
  <si>
    <t>胜溪村</t>
  </si>
  <si>
    <t>堡子镇乡村振兴“五村联创”农旅项目</t>
  </si>
  <si>
    <t xml:space="preserve"> 1.农旅融合配套设施建设：①入口标识拱门1座：②农产品展销区大型宣传海报2幅。2.“田野诗班”乡村旅游建设：①诗意走廊50米，内容包括指示牌、飘带、地贴、展示架、人型立牌等；②诗词标牌：内容包括相框、诗词牌、铁艺支架、诗句DP装置、彩绘步道、云朵秋千等。</t>
  </si>
  <si>
    <t>推动五村发展乡村旅游，进一步打造“五村联创”乡村旅游品牌，带动村民增收致富。</t>
  </si>
  <si>
    <t>受益10000余人</t>
  </si>
  <si>
    <t>旺田村</t>
  </si>
  <si>
    <t>旺田村水渠建设项目</t>
  </si>
  <si>
    <t>白面溪山塘至戏台田稻鱼基地新修水渠1700米</t>
  </si>
  <si>
    <t>300亩稻田灌溉，受益人口达400人左右</t>
  </si>
  <si>
    <t>受益人口190人</t>
  </si>
  <si>
    <t>羊角坪村油菜基地机耕道建设项目</t>
  </si>
  <si>
    <t>统战部       
广坪镇人民政府</t>
  </si>
  <si>
    <t>窑塘坪油菜基地新修450米机耕道及挡土墙</t>
  </si>
  <si>
    <t>壮大产业发展基础，改善生产生活条件。</t>
  </si>
  <si>
    <t>受益人口563人</t>
  </si>
  <si>
    <t>长田村</t>
  </si>
  <si>
    <t>长田村园艺场综合开发项目</t>
  </si>
  <si>
    <t>统战部       
若水镇人民政府</t>
  </si>
  <si>
    <t>建设果园500米长、1.2米宽鹅卵石便道和50亩黄桃果园基地改建</t>
  </si>
  <si>
    <t>增加村民和村集体经济收入3万元以上。</t>
  </si>
  <si>
    <t>受益人口186人</t>
  </si>
  <si>
    <t>会同县连山乡大坪村基础设施建设工程</t>
  </si>
  <si>
    <t>道路一：连山大坪村本草园产业道路0.14km。道路二：沥青路面路线全长0.348km</t>
  </si>
  <si>
    <t>地灵乡团结村</t>
  </si>
  <si>
    <t>会同县地灵乡团结村水利建设</t>
  </si>
  <si>
    <t>县民政局        地灵乡人民政府</t>
  </si>
  <si>
    <t>新建180米长、0.3米宽、0.3米高的农业灌溉水渠</t>
  </si>
  <si>
    <t>确保180米长的农业灌溉水渠建设按期完成，改善甄家墓团寨附近群众农业生产条件</t>
  </si>
  <si>
    <t>改善甄家墓团寨附近群众农业生产条件</t>
  </si>
  <si>
    <t>会同县马鞍镇北厂村农村道路建设</t>
  </si>
  <si>
    <t>县民政局        马鞍镇人民政府</t>
  </si>
  <si>
    <t>建设一条7米长、4米宽的跨溪便民桥</t>
  </si>
  <si>
    <t>在北厂村三组与九组之间修建一条跨溪桥，改善两边村民出行条件</t>
  </si>
  <si>
    <t>方便全村1000以上村民出行</t>
  </si>
  <si>
    <t>农村综合改革转移支付基础设施建设项目</t>
  </si>
  <si>
    <t>农村公益事业奖补23个项目</t>
  </si>
  <si>
    <t>改善群众生活生产条件提高效能带动群众增收</t>
  </si>
  <si>
    <t>通过完善基础设施建设改善群众生产生活条件</t>
  </si>
  <si>
    <t>枞树脚村</t>
  </si>
  <si>
    <t>群众“急难愁盼”的出行等基本生活提升工程</t>
  </si>
  <si>
    <t>新增、维修、改造一批太阳能路灯</t>
  </si>
  <si>
    <t>改善全村各组1138人人居环境，提升生产生活条件</t>
  </si>
  <si>
    <t>进一步改善村内夜间出行条件，提升群众生活质量</t>
  </si>
  <si>
    <t>村民饮用水改造工程</t>
  </si>
  <si>
    <t>在水源地位置建一座约10米*4米小型坝池，用于拦水蓄水，可有效改善水质发黄问题，并补充2个村的枯水季饮水问题</t>
  </si>
  <si>
    <t>改善枞树脚村及新华村2000余人整体饮用水质量</t>
  </si>
  <si>
    <t>更好提升群众生活条件和饮水品质，推动村民幸福满意度</t>
  </si>
  <si>
    <t>人居环境提升工程</t>
  </si>
  <si>
    <t>村庄沿线整治；原小学位置建设打谷晒谷场；村组整修入户路及增设打谷场；危房改造。</t>
  </si>
  <si>
    <t>改善村庄环境，提升人居形象，打造有特色有温度有内涵的美丽乡村</t>
  </si>
  <si>
    <t>群众参与建设，推进文化阵地建设和文化强村战略，提升群众满意度</t>
  </si>
  <si>
    <t>断头路及机耕道修补硬化工程</t>
  </si>
  <si>
    <t>2组机耕桥一座长6米宽3米，以及10组断头路长20米宽2米修补硬化工程</t>
  </si>
  <si>
    <t>保障2个组167名村民日常生产出行顺利及生活出行安全</t>
  </si>
  <si>
    <t>群众可享受到日常生产出行便利和保障雨天出行安全</t>
  </si>
  <si>
    <t>修补农田引水灌渠工程</t>
  </si>
  <si>
    <t>枞树脚村1组至6组引水灌渠修补长2000米*0.6米*0.4米</t>
  </si>
  <si>
    <t>保障708名村民的120余亩基本农田得到有效水源灌溉</t>
  </si>
  <si>
    <t>促进沿线群众农田增产增收，提升幸福指数</t>
  </si>
  <si>
    <t>集体经济建设工程</t>
  </si>
  <si>
    <t>中药材种植及养殖产业购苗、技术培训、建设等</t>
  </si>
  <si>
    <t>提升村集体收入，解决困难群众生活及医保难题</t>
  </si>
  <si>
    <t>更好改善群众生活条件和品质，推动幸福指数和满意度提升</t>
  </si>
  <si>
    <t>青朗乡朗江村</t>
  </si>
  <si>
    <t>朗江村古法榨油作坊提质改造工程</t>
  </si>
  <si>
    <r>
      <rPr>
        <sz val="9"/>
        <rFont val="仿宋_GB2312"/>
        <charset val="134"/>
      </rPr>
      <t>油榨作坊地面水磨石、卷闸门2个、新建450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钢架库房、150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钢架杂房等</t>
    </r>
  </si>
  <si>
    <t>发展村集产业、壮大集体经济</t>
  </si>
  <si>
    <t>带动村民油茶产业发展，为村民提供就业岗位</t>
  </si>
  <si>
    <t>朗江集镇、朗江村</t>
  </si>
  <si>
    <t>朗江村2组及朗江集镇人饮改造工程</t>
  </si>
  <si>
    <t>新建集水井、蓄水池、供水管道2.5千米、输水管道5千米，入户管3千米</t>
  </si>
  <si>
    <t>改善1800多名群众的饮水困难</t>
  </si>
  <si>
    <t>改善饮水条件，提高生活品质</t>
  </si>
  <si>
    <t>朗江村中药材种植基地</t>
  </si>
  <si>
    <t>朗江村正运头产业道路硬化工程</t>
  </si>
  <si>
    <r>
      <rPr>
        <sz val="9"/>
        <rFont val="仿宋_GB2312"/>
        <charset val="134"/>
      </rPr>
      <t>朗江村李家团至正运头产业道路硬化共700</t>
    </r>
    <r>
      <rPr>
        <sz val="9"/>
        <rFont val="宋体"/>
        <charset val="134"/>
      </rPr>
      <t>㎡</t>
    </r>
  </si>
  <si>
    <t>改善中药材种植基地生产用道通行条件</t>
  </si>
  <si>
    <t>改善98户418人生产生活出行条件，提高经济效益</t>
  </si>
  <si>
    <t>朗江村爬竹界产业道路硬化工程</t>
  </si>
  <si>
    <r>
      <rPr>
        <sz val="9"/>
        <rFont val="仿宋_GB2312"/>
        <charset val="134"/>
      </rPr>
      <t>朗江村背后冲至爬竹界产业道路硬化及路基平整2400</t>
    </r>
    <r>
      <rPr>
        <sz val="9"/>
        <rFont val="宋体"/>
        <charset val="134"/>
      </rPr>
      <t>㎡</t>
    </r>
  </si>
  <si>
    <t>改善137户536人生产生活出行条件，提高经济效益</t>
  </si>
  <si>
    <t>若水镇长田村农产品产业发展基地建设项目</t>
  </si>
  <si>
    <t>若水镇人民政府</t>
  </si>
  <si>
    <t>场地平整和硬化6660平方米，新建挡土墙500米，水渠500米，仓储500平方米及配套设施建设等</t>
  </si>
  <si>
    <t>坪村村                              1组</t>
  </si>
  <si>
    <t>道路交通安全隐患整治项目</t>
  </si>
  <si>
    <t>2025年8月</t>
  </si>
  <si>
    <t>维护加固桥墩及新修桥梁27余米等。</t>
  </si>
  <si>
    <t>修缮原木质桥梁，改善全村6个村民小组出行安全。</t>
  </si>
  <si>
    <t>改善群众出行条件，提高生活品质</t>
  </si>
  <si>
    <t>坪村村1-14组</t>
  </si>
  <si>
    <t>人居环境整治项目</t>
  </si>
  <si>
    <t>村部周边长约27米的危墙进行改扩建成党建、信息宣传墙。黑麻塘至岩山坪部分道路扩建硬化加固。硬化1组晒谷场。</t>
  </si>
  <si>
    <t>改善全村14个村民小组安全出行，打造团寨亮点。</t>
  </si>
  <si>
    <t>改善2000余名群众生活质量，保障群众安全出行，提升群众幸福感</t>
  </si>
  <si>
    <t>坪村村7组</t>
  </si>
  <si>
    <t>乡村振兴就业帮扶车间提质改造项目</t>
  </si>
  <si>
    <t>添置缝纫机和锁边机若干台和辅料，对原旧设备进行维护，硬化帮扶车间道路及新建车间附属设施等。</t>
  </si>
  <si>
    <t>提升帮扶车间就业 ，实现村集体和群众创收。</t>
  </si>
  <si>
    <t>带动村级产业发展，村民提供就业创收</t>
  </si>
  <si>
    <t>坪村村</t>
  </si>
  <si>
    <t>村集体经济发展之耕田队项目</t>
  </si>
  <si>
    <t>添置耕田机一台，硬化晒谷场，新建农机存放工棚。</t>
  </si>
  <si>
    <t>村级成立专门的耕地团队，实现村集体经济创收。农机设备管理及日常维护保养</t>
  </si>
  <si>
    <t>提供群众就业和全村村民受益</t>
  </si>
  <si>
    <t>村集体经济发展之收割队项目</t>
  </si>
  <si>
    <t>添置收割机一台</t>
  </si>
  <si>
    <t>村级成立专门的收割团队，实现村集体经济创收。</t>
  </si>
  <si>
    <t>青朗村新农贸市场周边路面硬化项目</t>
  </si>
  <si>
    <t>县委统战部      青朗乡人民政府</t>
  </si>
  <si>
    <r>
      <rPr>
        <sz val="9"/>
        <rFont val="仿宋_GB2312"/>
        <charset val="134"/>
      </rPr>
      <t>对新农贸市场周边尚未硬化的约2000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空地进行硬化。</t>
    </r>
  </si>
  <si>
    <t>改善原青朗集镇面貌和新农贸市场群众赶集条件，改善安置区群众生产生活条件及居住环境。</t>
  </si>
  <si>
    <t>改善生产生
活条件</t>
  </si>
  <si>
    <t>蛤蟆塘村茶叶基地产业路硬化项目</t>
  </si>
  <si>
    <r>
      <rPr>
        <sz val="9"/>
        <rFont val="仿宋_GB2312"/>
        <charset val="134"/>
      </rPr>
      <t>拓宽、硬化村集体茶园产业路约1250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，长约370m、宽3.2m、厚15cm。</t>
    </r>
  </si>
  <si>
    <t>增加村集体经济收入，带动200名群众增收。</t>
  </si>
  <si>
    <t>直接受益</t>
  </si>
  <si>
    <t>茶溪村中药材种植项目</t>
  </si>
  <si>
    <t>2025年3月</t>
  </si>
  <si>
    <t>县委统战部      金子岩乡人民政府</t>
  </si>
  <si>
    <t>新建产业路3公里、水池1个及配套设施。</t>
  </si>
  <si>
    <t>翁乐村新建楠竹加工厂桥项目</t>
  </si>
  <si>
    <t>2025年11月</t>
  </si>
  <si>
    <t>县委统战部      蒲稳乡人民政府</t>
  </si>
  <si>
    <t>新建楠竹加工厂附属桥梁1座。</t>
  </si>
  <si>
    <t>改善群众生产生活条件，带动群众增收。</t>
  </si>
  <si>
    <t xml:space="preserve"> 炮团乡</t>
  </si>
  <si>
    <t>新塘村</t>
  </si>
  <si>
    <t>新塘村机耕道新建项目</t>
  </si>
  <si>
    <t>县委统战部      炮团乡人民政府</t>
  </si>
  <si>
    <t>岭脚产业机耕道硬化520平方米、厚15cm，新建排水渠260米。</t>
  </si>
  <si>
    <t>改善群众生产生活条件。</t>
  </si>
  <si>
    <t>2025年恢复农村小水源蓄水能力项目</t>
  </si>
  <si>
    <t>县水利局</t>
  </si>
  <si>
    <t>99口山塘清淤，恢复小水源蓄水能力</t>
  </si>
  <si>
    <t>恢复灌溉面积，新增蓄水能力</t>
  </si>
  <si>
    <t>受益人口0.76万人</t>
  </si>
  <si>
    <t>向阳村</t>
  </si>
  <si>
    <t>桥梁建设</t>
  </si>
  <si>
    <t>向阳村3组组级公路桥梁，被洪水损坏，导致50户130余人出行不便，需新建桥梁，桥长21米，桥面宽3.5米。</t>
  </si>
  <si>
    <t>修建桥梁一座</t>
  </si>
  <si>
    <t>受益群众130人</t>
  </si>
  <si>
    <t>中心场村</t>
  </si>
  <si>
    <t>引水渠项目</t>
  </si>
  <si>
    <t>中心场村官晒口至梅子塘约400米长的引水渠需要进行硬化，涉及到90余户300余村民的农田灌溉。</t>
  </si>
  <si>
    <t>受益人口300人</t>
  </si>
  <si>
    <t>炮团村</t>
  </si>
  <si>
    <t>集镇及周边基础设施维修提质项目</t>
  </si>
  <si>
    <t>1.农贸市场进口至公厕路面改造；2.新造集镇垃圾桶收集点遮雨棚2处；3.集镇往粮站停车坪三岔路口，该处拐弯上坡路段维修改造；4.集镇往贵州安浪方向蒋茂新屋门口一段约60米公路，进行路面扩宽、顺直、硬化改造；5.炮团村往中心场村方向，马田路段安装路灯；6.炮团集镇往新地坪方向，马桃子路段进行维修。</t>
  </si>
  <si>
    <t>西楼村</t>
  </si>
  <si>
    <t>三圳庙冲至门口团田400多亩稻田水渠维修。</t>
  </si>
  <si>
    <t>受益人口450人</t>
  </si>
  <si>
    <t>排水除险改造</t>
  </si>
  <si>
    <t>因排水不畅，群众反映迫切，急需进行改造。</t>
  </si>
  <si>
    <t>消除安全隐患，保障居民的出行安全。</t>
  </si>
  <si>
    <t>受益人口7000人</t>
  </si>
  <si>
    <t>茶溪村溪渠疏通硬化</t>
  </si>
  <si>
    <t>稻田溪渠疏通硬化625米</t>
  </si>
  <si>
    <t>生产条件得到改善，增加农民收入</t>
  </si>
  <si>
    <t>受益群众826人</t>
  </si>
  <si>
    <t>溪坪村</t>
  </si>
  <si>
    <t>溪坪村山苦瓜种植基地水源建设</t>
  </si>
  <si>
    <t>山苦瓜种植基地水源工程建设</t>
  </si>
  <si>
    <t>受益群众200人</t>
  </si>
  <si>
    <t>若水村</t>
  </si>
  <si>
    <t>若水村产业机耕道修复工程</t>
  </si>
  <si>
    <t>若水村寨背冲、落谷冲、牛角冲机耕道水毁多处，靠溪边修建挡土墙约500m</t>
  </si>
  <si>
    <t>恢复水毁农业基础设施</t>
  </si>
  <si>
    <t>受益群众830人</t>
  </si>
  <si>
    <t>连山炎帝故里景区农旅项目</t>
  </si>
  <si>
    <t>连山乡大坪村</t>
  </si>
  <si>
    <t>县文旅局     
连山乡人民政府</t>
  </si>
  <si>
    <t>景区鲜花种植、景区部分旅游厕所的维修、神农九井到皇帝屋场的步行道硬化等</t>
  </si>
  <si>
    <t>完成景区鲜花种植、景区3个旅游厕所的维修、完成神农九井到皇帝屋场的步行道硬化等</t>
  </si>
  <si>
    <t>受益群众1200多人</t>
  </si>
  <si>
    <t>堡子村、黄旗村</t>
  </si>
  <si>
    <t>堡子镇堡子村部至黄旗村部道路改造工程</t>
  </si>
  <si>
    <t>0.6公里路基改造、排水设施、铺设沥青混凝土路面、路面标线</t>
  </si>
  <si>
    <t>改善村民生产、生活条件</t>
  </si>
  <si>
    <t>508人受益</t>
  </si>
  <si>
    <t>若水村11组稻田灌溉设施建设</t>
  </si>
  <si>
    <t>800米110PE管道、30立方蓄水池建设</t>
  </si>
  <si>
    <t>解决30亩水田水源问题</t>
  </si>
  <si>
    <t>186人受益</t>
  </si>
  <si>
    <t>闹溪村淫羊藿基地基础设施建设</t>
  </si>
  <si>
    <t>发展产业，稳定脱贫</t>
  </si>
  <si>
    <t>1200人受益</t>
  </si>
  <si>
    <t xml:space="preserve"> 高椅乡</t>
  </si>
  <si>
    <t>高椅村</t>
  </si>
  <si>
    <t>高椅古村创“4Ａ”基础设施建设提质</t>
  </si>
  <si>
    <t xml:space="preserve"> 高椅乡人民政府</t>
  </si>
  <si>
    <t>整村围墙建设14处、村团及空坪治理26处、集镇路边沟渠盖板1处等。</t>
  </si>
  <si>
    <t>以高椅古村创“4Ａ”为契机，进一步打造高椅古村旅游品牌，带动群众增收</t>
  </si>
  <si>
    <t>受益2000余人</t>
  </si>
  <si>
    <t>高椅古村省旅发大会景区环境提标</t>
  </si>
  <si>
    <t>整村青石板路及鹅卵石路10处、厕所改建12处等。</t>
  </si>
  <si>
    <t>早禾村产业路</t>
  </si>
  <si>
    <t>修建产业路</t>
  </si>
  <si>
    <t>一.每年增加村集体经济收入20万元。二.完善示范基地基础建设.</t>
  </si>
  <si>
    <t>50户212人参与做工做劳，参与分红</t>
  </si>
  <si>
    <t>大坡林场草珊瑚基地产业路</t>
  </si>
  <si>
    <t>大坡村大坡水库堤坝至大坡林场草珊瑚基地产业路1200米</t>
  </si>
  <si>
    <t>促进群众长期就业500人以上</t>
  </si>
  <si>
    <t>地灵村</t>
  </si>
  <si>
    <t>地灵村三千亩果木基地产业路</t>
  </si>
  <si>
    <t>促进群众长期就业1000人以上</t>
  </si>
  <si>
    <t>金子岩公路水毁恢复</t>
  </si>
  <si>
    <t>道路水毁恢复</t>
  </si>
  <si>
    <t>改善群众生产生活环境</t>
  </si>
  <si>
    <t>受益群众800人</t>
  </si>
  <si>
    <t>向阳村三岔江拦水坝及防洪堤水毁恢复</t>
  </si>
  <si>
    <t>稻田灌溉及防护水毁恢复</t>
  </si>
  <si>
    <t>受益群众1800人</t>
  </si>
  <si>
    <t>新建水渠、会车道、入户路、扩桥</t>
  </si>
  <si>
    <t>建设水渠约80*90m^2、200m，会车道约15m*5m，入户路约300m，扩桥约6*1m^2</t>
  </si>
  <si>
    <t>改善村民出行及生产生活条件</t>
  </si>
  <si>
    <t>五星村基础设施建设</t>
  </si>
  <si>
    <t>1、高速公路收费站入口至五星村路面硬化加固140平方米；2、五星村5.6组毛道坝新建机耕桥；3、人居环境整治</t>
  </si>
  <si>
    <t>方便全村1745人道路出行和实施农业生产生活；改善5.6组村民农业设施及生产条件</t>
  </si>
  <si>
    <t>完善村民交通便利，提高村民生活环境；提高5.6组村民的农业生产收益</t>
  </si>
  <si>
    <t>向阳村农田水利设施建设</t>
  </si>
  <si>
    <t>水渠维修2000米，防洪渠维修200米</t>
  </si>
  <si>
    <t>1.增强农村水利设施建设，促进农业增产和农民增收。2.增强防洪排涝能力。保障人民财产安全</t>
  </si>
  <si>
    <t>充分发挥群众力量，共同改善水渠环境。</t>
  </si>
  <si>
    <t>广木村</t>
  </si>
  <si>
    <t>广木村道路及停车场地面硬化</t>
  </si>
  <si>
    <t>广木村6组、7组、8组、9组四座简易桥</t>
  </si>
  <si>
    <t>改善周边群众生产生活条件</t>
  </si>
  <si>
    <r>
      <rPr>
        <sz val="9"/>
        <rFont val="仿宋_GB2312"/>
        <charset val="134"/>
      </rPr>
      <t>广木村</t>
    </r>
    <r>
      <rPr>
        <sz val="9"/>
        <rFont val="仿宋"/>
        <charset val="134"/>
      </rPr>
      <t>简易桥</t>
    </r>
  </si>
  <si>
    <t>饮水工程</t>
  </si>
  <si>
    <t>1、新增41盏太阳能路灯和维修28盏。 2、入户道路硬化，硬化1700个平方。</t>
  </si>
  <si>
    <t>改善5200人的饮用水条件</t>
  </si>
  <si>
    <t>提升民生保障解决生活饮用水不稳定，确保群众饮水正常。</t>
  </si>
  <si>
    <t>桥梁及配套基础设施修缮和主干道排水渠硬化</t>
  </si>
  <si>
    <t>1、更换村口桥梁护栏，并配套一个农产品清洗码头。
2、桥梁两头应急避险场地（晒场坪）建设
3、全村主干道路边水沟硬化</t>
  </si>
  <si>
    <t>1、方便村民日常通行；
2、为村民种植百合提供清洗场地
3、为全村提供自然灾害应急避险场地；
4、疏通主干道排水设施，美化人居环境</t>
  </si>
  <si>
    <t>1、以工代赈，请村民共同参与施工，提高村民收入；
2、便利村民通行；
3、便利村中农业种植发展；
4、美化人居环境</t>
  </si>
  <si>
    <t>会同县乡村补短板基础设施项目</t>
  </si>
  <si>
    <t>62个乡村补短板项目建设，见打包明细</t>
  </si>
  <si>
    <t>改善群众生产生活条件，受益群众19474人</t>
  </si>
  <si>
    <t>道路安全隐患整治项目</t>
  </si>
  <si>
    <t>整治道路交通安全隐患14处</t>
  </si>
  <si>
    <t>消除道路交通安全隐患，保障居民的出行安全。</t>
  </si>
  <si>
    <t>产业路、资源路、旅游路建设</t>
  </si>
  <si>
    <t>配套基础设施项目</t>
  </si>
  <si>
    <t>吊塘村</t>
  </si>
  <si>
    <t>石灰冲便民桥</t>
  </si>
  <si>
    <t>石灰冲便民桥维修</t>
  </si>
  <si>
    <t>改善532名群众生产生活环境</t>
  </si>
  <si>
    <t>泥池茶园产业路硬化项目</t>
  </si>
  <si>
    <t>泥池茶园产业路硬化1200m</t>
  </si>
  <si>
    <t>方便生产运输提高经济效益</t>
  </si>
  <si>
    <t>马田村</t>
  </si>
  <si>
    <t>产业路硬化项目</t>
  </si>
  <si>
    <t>马鞍镇马田村</t>
  </si>
  <si>
    <t>道路硬化、修建长圳湾滑水道、路硬化4200m</t>
  </si>
  <si>
    <t>方便群众出行</t>
  </si>
  <si>
    <t>胜溪</t>
  </si>
  <si>
    <t>路面硬化</t>
  </si>
  <si>
    <t>发哥农场到长弯地路面硬化3.5公里，宽4米</t>
  </si>
  <si>
    <t>增加1396群众人均150元</t>
  </si>
  <si>
    <t>改善445户1396人生产条件</t>
  </si>
  <si>
    <t>产业路硬化</t>
  </si>
  <si>
    <t>硬化产业路3公里</t>
  </si>
  <si>
    <t>改善1256人群众生活</t>
  </si>
  <si>
    <t>提升群众生活水平</t>
  </si>
  <si>
    <t>竹产业发展</t>
  </si>
  <si>
    <t>县林业局</t>
  </si>
  <si>
    <t>800人受益</t>
  </si>
  <si>
    <t>新修产业路2200米</t>
  </si>
  <si>
    <t>新建中草药基地产业路2200米</t>
  </si>
  <si>
    <t>通过发展产业，实现村集体经济发展和群众增收</t>
  </si>
  <si>
    <t>受益人口1758</t>
  </si>
  <si>
    <t>农村供水保障设施建设</t>
  </si>
  <si>
    <t>黄家村</t>
  </si>
  <si>
    <t>马鞍镇黄家村饮水工程</t>
  </si>
  <si>
    <t>马鞍镇黄家村</t>
  </si>
  <si>
    <t>改善635名群众生产生活环境</t>
  </si>
  <si>
    <t>改善村民生活条件提升生活水平</t>
  </si>
  <si>
    <t>村民安全饮水工程</t>
  </si>
  <si>
    <t>茶溪村1-4组自来水维修，解决村民安全饮水</t>
  </si>
  <si>
    <t>改善751名群众生产生活环境</t>
  </si>
  <si>
    <t>长田村等15个村</t>
  </si>
  <si>
    <t>2025农村供水保障设施建设</t>
  </si>
  <si>
    <t>15个村供水保障设施建设</t>
  </si>
  <si>
    <t>改善15个村12761人饮水困难</t>
  </si>
  <si>
    <t>六黄</t>
  </si>
  <si>
    <t>深水井</t>
  </si>
  <si>
    <t>六黄片2个
石板片1个</t>
  </si>
  <si>
    <t>每口井直径20公分、深200米</t>
  </si>
  <si>
    <t xml:space="preserve">改善群众生产条件，提高群众满意度
</t>
  </si>
  <si>
    <t>农村电网建设</t>
  </si>
  <si>
    <t>岩头村</t>
  </si>
  <si>
    <t>对河安装变压器</t>
  </si>
  <si>
    <t>岩头村对河安装变压器规格为60千瓦</t>
  </si>
  <si>
    <t>改善900名群众生产</t>
  </si>
  <si>
    <t>改善本村1、2、3、4、5、6组以及溪坪村村民耕田恢复</t>
  </si>
  <si>
    <t>（5）</t>
  </si>
  <si>
    <t>数字乡村建设</t>
  </si>
  <si>
    <t>乡村建设
行动</t>
  </si>
  <si>
    <t>黄旗村数字化建设项目</t>
  </si>
  <si>
    <t>装数字化屏幕2个，装监控15个</t>
  </si>
  <si>
    <t>人居环境整治</t>
  </si>
  <si>
    <t>农村污水治理</t>
  </si>
  <si>
    <t>污水治理工程</t>
  </si>
  <si>
    <t>岩头集镇</t>
  </si>
  <si>
    <t>集镇污水治理</t>
  </si>
  <si>
    <t>改善1343名群众生产生活环境</t>
  </si>
  <si>
    <t>团寨污水处理</t>
  </si>
  <si>
    <t xml:space="preserve">11、12、13、14诅 </t>
  </si>
  <si>
    <t>开挖道路安装排水管</t>
  </si>
  <si>
    <t>提升农村人居环境质量</t>
  </si>
  <si>
    <t>农村垃圾治理</t>
  </si>
  <si>
    <t>乡村建设</t>
  </si>
  <si>
    <t>翁料人居环境整治</t>
  </si>
  <si>
    <t>全村范围</t>
  </si>
  <si>
    <t>厕所、入户道路硬化、绿化</t>
  </si>
  <si>
    <t>受益全村群众</t>
  </si>
  <si>
    <t>村团整治5处</t>
  </si>
  <si>
    <t>改善村民的生活质量，为村民的安全赋能</t>
  </si>
  <si>
    <t>增加村民的劳务收入3万元</t>
  </si>
  <si>
    <t>村容村貌提升</t>
  </si>
  <si>
    <t>2025年茶冲村人居环境整治工程</t>
  </si>
  <si>
    <t>堡子镇茶冲村</t>
  </si>
  <si>
    <t>茶冲村团整治5处，场地整平硬化400平方，拆除废旧栏厕5处。</t>
  </si>
  <si>
    <t>改善506名群众生产生活环境</t>
  </si>
  <si>
    <t>全村人居环境整治提升</t>
  </si>
  <si>
    <t>7个自然团寨的人居环境改造</t>
  </si>
  <si>
    <t>解决江边村7大团寨村居环境</t>
  </si>
  <si>
    <r>
      <rPr>
        <sz val="9"/>
        <color theme="1"/>
        <rFont val="仿宋_GB2312"/>
        <charset val="134"/>
      </rPr>
      <t>村部旁边旧房拆除重建，地基150</t>
    </r>
    <r>
      <rPr>
        <sz val="9"/>
        <color theme="1"/>
        <rFont val="宋体"/>
        <charset val="134"/>
      </rPr>
      <t>㎡</t>
    </r>
  </si>
  <si>
    <t>解决村部危房存在的安全隐患问题</t>
  </si>
  <si>
    <t>1受益人口674</t>
  </si>
  <si>
    <t>大坡村人居环境整治</t>
  </si>
  <si>
    <t>三个自然团寨的人居环境改造</t>
  </si>
  <si>
    <t>解决大坡村三大团寨村居环境</t>
  </si>
  <si>
    <t>东城村</t>
  </si>
  <si>
    <t>人居环境整治（美丽乡村建设）</t>
  </si>
  <si>
    <t>团寨人居环境整治4处，农村垃圾治理4处</t>
  </si>
  <si>
    <t>改善405名群众生产生活环境</t>
  </si>
  <si>
    <t>新庄村</t>
  </si>
  <si>
    <t>应急场所</t>
  </si>
  <si>
    <t>新建新庄村13组应急避难场所1处</t>
  </si>
  <si>
    <t>突发事件安全问题</t>
  </si>
  <si>
    <t>青朗移民文化活动中心</t>
  </si>
  <si>
    <t>青朗渠水大桥头</t>
  </si>
  <si>
    <t>一栋一层具有民族风格的混砖房（长28米，宽8米，），共5间（中间大展厅，左右配4间小工作室）</t>
  </si>
  <si>
    <t>受益人口2015</t>
  </si>
  <si>
    <t>马鞍村</t>
  </si>
  <si>
    <t>2025年马鞍村人居环境整治建设</t>
  </si>
  <si>
    <t>马鞍镇马鞍村</t>
  </si>
  <si>
    <t>臭水沟、停车坪等基础设施</t>
  </si>
  <si>
    <t>改善1392名群众生产生活环境</t>
  </si>
  <si>
    <t>改善村民住居环境，提升生活水平。</t>
  </si>
  <si>
    <t>2025年闹溪村人居环境整治建设</t>
  </si>
  <si>
    <t>臭水沟、便道硬化及其他基础设施</t>
  </si>
  <si>
    <t>改善127群众生产生活环境</t>
  </si>
  <si>
    <t>竹寨村人居环境治理</t>
  </si>
  <si>
    <t>人居环境治理</t>
  </si>
  <si>
    <t>岩头村人居环境整治</t>
  </si>
  <si>
    <t>路灯安装与维修</t>
  </si>
  <si>
    <t>全村</t>
  </si>
  <si>
    <t>新安装20盏，维修50盏</t>
  </si>
  <si>
    <t>改善全村人民的生活环境</t>
  </si>
  <si>
    <t>受益人口1032</t>
  </si>
  <si>
    <t>泥湾村</t>
  </si>
  <si>
    <t>路灯亮化</t>
  </si>
  <si>
    <t>全村新修太阳能路灯50盏</t>
  </si>
  <si>
    <t>方便群众夜间出行</t>
  </si>
  <si>
    <t>受益人口1482</t>
  </si>
  <si>
    <t>下坝塘</t>
  </si>
  <si>
    <t>下坝塘村容村貌提升</t>
  </si>
  <si>
    <t>吊瓜冲至村部村主干道沿线塌方清理、清扫砍青、植被覆盖等</t>
  </si>
  <si>
    <t>提升人居环境质量</t>
  </si>
  <si>
    <t>受益人口1176</t>
  </si>
  <si>
    <t>易地搬迁安置点背后山体滑坡泥土清理</t>
  </si>
  <si>
    <t>易地搬迁安置点背后山体滑坡泥土清理、安全隐患排除</t>
  </si>
  <si>
    <t>排除安全隐患</t>
  </si>
  <si>
    <t>受益人口138</t>
  </si>
  <si>
    <t>小洪江村沿河绿化项目</t>
  </si>
  <si>
    <t>王家坪集镇--小洪电站</t>
  </si>
  <si>
    <t>场地整理、植树绿化</t>
  </si>
  <si>
    <t>受益人口1854</t>
  </si>
  <si>
    <t>上坊村人居环境整治</t>
  </si>
  <si>
    <t>幼儿园背至合团园机耕道沿溪风光带绿化</t>
  </si>
  <si>
    <t>幼儿园背至合团园机耕道沿溪绿化420米</t>
  </si>
  <si>
    <t>改善群623人生产生活环境</t>
  </si>
  <si>
    <t>改善村民居住环境，提升生活水平</t>
  </si>
  <si>
    <t>农村人居环境整治</t>
  </si>
  <si>
    <t>应急避难场所硬化1处、村团整治6处</t>
  </si>
  <si>
    <t>改善856名群众生产生活环境</t>
  </si>
  <si>
    <t>胜溪村人居环境整治</t>
  </si>
  <si>
    <t>堡子镇胜溪村</t>
  </si>
  <si>
    <t>村团整治15处</t>
  </si>
  <si>
    <t>改善1396名群众生产生活环境</t>
  </si>
  <si>
    <t>2025年茶冲村人居环境整治工程2</t>
  </si>
  <si>
    <t>坳上团寨修建生态停车场，场地整平硬化200平方，小型应急消防池一座。</t>
  </si>
  <si>
    <t>改善601名群众生产生活环境</t>
  </si>
  <si>
    <t>桥冲村</t>
  </si>
  <si>
    <t>桥冲村人居环境整治</t>
  </si>
  <si>
    <t>全村范围内环境整治</t>
  </si>
  <si>
    <t>解决乡村振兴推进，改善人居环境发展</t>
  </si>
  <si>
    <t>受益人口741</t>
  </si>
  <si>
    <t>团结村人居环境整治</t>
  </si>
  <si>
    <t>全村范围内环境整治5处，每处3万元</t>
  </si>
  <si>
    <t>458</t>
  </si>
  <si>
    <t>1758</t>
  </si>
  <si>
    <t>2025年金子岩村人居环境整治工程</t>
  </si>
  <si>
    <t>全村人居环境整治</t>
  </si>
  <si>
    <t>改善村民生产生活环境</t>
  </si>
  <si>
    <t>2025年双江村人居环境整治工程</t>
  </si>
  <si>
    <t>村团整治8处</t>
  </si>
  <si>
    <t>改善1118名群众生产生活环境</t>
  </si>
  <si>
    <t>2025年农村人居环境整治</t>
  </si>
  <si>
    <t>县农业农村局
各乡镇人民政府</t>
  </si>
  <si>
    <t>公厕建设，村团整治等</t>
  </si>
  <si>
    <t>改善全县群众生产生活环境</t>
  </si>
  <si>
    <t>大坪村人居环境整治项目</t>
  </si>
  <si>
    <t>统战部       
连山乡人民政府</t>
  </si>
  <si>
    <t>杜家、岩寨脚水井维修，杜家团寨至百草园步行路硬化</t>
  </si>
  <si>
    <t>受益人口256人</t>
  </si>
  <si>
    <t>巫水河水文化示范片</t>
  </si>
  <si>
    <t>县农业农村局
四个乡镇</t>
  </si>
  <si>
    <t>开展人居环境整治提升</t>
  </si>
  <si>
    <t>群众投工投劳参与建设、开展卫生评比监督及美丽庭院等活动，提升村民满意度</t>
  </si>
  <si>
    <t>2022-2024年农村人居环境示范村巩固提升</t>
  </si>
  <si>
    <t>县农业农村局
全县30个村</t>
  </si>
  <si>
    <t>会同河（堡子茶冲至黄旗段）绿化提质项目</t>
  </si>
  <si>
    <t>移栽樱花树15棵。搭建蔷薇花墙架子约200米。绿化养护3公里。补栽绿植约300棵。</t>
  </si>
  <si>
    <t>移栽樱花树15棵。搭建蔷薇花墙架子约200米。绿化养护3公里。补栽绿植约300棵</t>
  </si>
  <si>
    <t>高椅村停车场周边（17、18、21组）人居环境整治工程</t>
  </si>
  <si>
    <r>
      <rPr>
        <sz val="9"/>
        <rFont val="仿宋_GB2312"/>
        <charset val="134"/>
      </rPr>
      <t>村团治理4处、空坪整治4处，裸露泥土治理50m</t>
    </r>
    <r>
      <rPr>
        <sz val="9"/>
        <rFont val="宋体"/>
        <charset val="134"/>
      </rPr>
      <t>²</t>
    </r>
    <r>
      <rPr>
        <sz val="9"/>
        <rFont val="仿宋_GB2312"/>
        <charset val="134"/>
      </rPr>
      <t>，沟渠治理150m，，家禽圈养治理2处，排污管网治理8处，路灯10盏，破损路面修复。</t>
    </r>
  </si>
  <si>
    <t>改善500名群众生产生活环境</t>
  </si>
  <si>
    <t>高椅村五通庙至下寨家祠周边（22至25组）人居环境整治工程</t>
  </si>
  <si>
    <r>
      <rPr>
        <sz val="9"/>
        <rFont val="仿宋_GB2312"/>
        <charset val="134"/>
      </rPr>
      <t>村团治理7处，空坪整治2处，裸露泥土治理500m</t>
    </r>
    <r>
      <rPr>
        <sz val="9"/>
        <rFont val="宋体"/>
        <charset val="134"/>
      </rPr>
      <t>²</t>
    </r>
    <r>
      <rPr>
        <sz val="9"/>
        <rFont val="仿宋_GB2312"/>
        <charset val="134"/>
      </rPr>
      <t>、沟渠黑臭水体治理300m，水塘治理15亩，家禽圈养治理3处，排污管网治理10处，围栏、围墙维修建设1000m。</t>
    </r>
  </si>
  <si>
    <t>农村公共服务</t>
  </si>
  <si>
    <t>公共照明设施</t>
  </si>
  <si>
    <t>黄旗村亮化项目</t>
  </si>
  <si>
    <t>安装路灯30盏</t>
  </si>
  <si>
    <t>快团村</t>
  </si>
  <si>
    <t>快团村2025年环境整治和综合治理项目</t>
  </si>
  <si>
    <t>优化人住环境，改善生活生产条件</t>
  </si>
  <si>
    <t>363户和1231人（其中脱贫70户共263人，监测户7户共17人）受益</t>
  </si>
  <si>
    <t>其他</t>
  </si>
  <si>
    <t>宝照村</t>
  </si>
  <si>
    <t>休闲广场</t>
  </si>
  <si>
    <t>硬化广场3处，硬化面积1800平米。</t>
  </si>
  <si>
    <t>改善1340名群众生产生活环境</t>
  </si>
  <si>
    <t>四</t>
  </si>
  <si>
    <t>易地搬迁后扶</t>
  </si>
  <si>
    <t>综合服务设施建设</t>
  </si>
  <si>
    <t xml:space="preserve"> “一站式”社区综合服务设施建设 </t>
  </si>
  <si>
    <t>山水龙城安置区</t>
  </si>
  <si>
    <t>停车棚及党员活动中心</t>
  </si>
  <si>
    <t>山水龙城安置小区</t>
  </si>
  <si>
    <t>会同县易地搬迁办</t>
  </si>
  <si>
    <t>扩建摩托车停车棚100平方米、修建一座党员活动中心及附属设施</t>
  </si>
  <si>
    <t>改善生活条件，提高人居环境质量</t>
  </si>
  <si>
    <t>改善住居环境</t>
  </si>
  <si>
    <t>连山</t>
  </si>
  <si>
    <t>工业园社区</t>
  </si>
  <si>
    <t>排污管网疏通改造项目</t>
  </si>
  <si>
    <t>疏通改造社区13栋居民楼整个污水处理系统</t>
  </si>
  <si>
    <t>改善1215名群众生产生活环境</t>
  </si>
  <si>
    <t>改善住居环境，提升生活水平</t>
  </si>
  <si>
    <t>11个乡镇</t>
  </si>
  <si>
    <t>2025易地扶贫搬迁安置点后续配套设施提升</t>
  </si>
  <si>
    <t>县发改局
县易迁后扶办</t>
  </si>
  <si>
    <t>全县11个乡镇集中安置点配套建设项目21个</t>
  </si>
  <si>
    <t>改善1000户4639名搬迁群众生产生活条件</t>
  </si>
  <si>
    <t>改善搬迁群众居住环境，保障搬迁群众生命财产安全</t>
  </si>
  <si>
    <t>五</t>
  </si>
  <si>
    <t>乡村治理和精神文明建设</t>
  </si>
  <si>
    <t>乡村治理</t>
  </si>
  <si>
    <t>开展乡村治理示范创建</t>
  </si>
  <si>
    <t>六</t>
  </si>
  <si>
    <t>巩固三保障成果</t>
  </si>
  <si>
    <t>教育</t>
  </si>
  <si>
    <t xml:space="preserve">
享受“雨露计划”职业教育补助</t>
  </si>
  <si>
    <t>2025年雨露计划（春季）</t>
  </si>
  <si>
    <t>为2333名中高职学生提供补助</t>
  </si>
  <si>
    <t>扶持2333人次中高职困难学生完成学业</t>
  </si>
  <si>
    <t>为脱贫户子女就学提供扶抚持</t>
  </si>
  <si>
    <t>2025年雨露计划（秋季）</t>
  </si>
  <si>
    <t>会同县2025年巩固脱贫成果和衔接推进乡村振兴项目库统计表</t>
  </si>
  <si>
    <t>项目个数</t>
  </si>
  <si>
    <t>产业发展项目</t>
  </si>
  <si>
    <t>农村污水处理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</si>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</sst>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;[Red]0"/>
    <numFmt numFmtId="179" formatCode="yyyy&quot;年&quot;m&quot;月&quot;;@"/>
    <numFmt numFmtId="180" formatCode="0.000_ "/>
  </numFmts>
  <fonts count="40"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indexed="8"/>
      <name val="仿宋_GB2312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9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4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0" borderId="0"/>
    <xf numFmtId="0" fontId="2" fillId="0" borderId="0">
      <alignment vertical="center"/>
    </xf>
    <xf numFmtId="0" fontId="2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57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left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179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9" fontId="6" fillId="2" borderId="1" xfId="49" applyNumberFormat="1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52" applyNumberFormat="1" applyFont="1" applyFill="1" applyBorder="1" applyAlignment="1" applyProtection="1">
      <alignment horizontal="center" vertical="center" wrapText="1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57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57" fontId="15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left" vertical="center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57" fontId="6" fillId="0" borderId="4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5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4 2 2 2 2" xfId="49"/>
    <cellStyle name="常规 63 10" xfId="50"/>
    <cellStyle name="常规 2 10 3 2 2 2" xfId="51"/>
    <cellStyle name="常规 2" xfId="52"/>
    <cellStyle name="常规 4" xfId="53"/>
    <cellStyle name="常规 10 10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428625</xdr:colOff>
      <xdr:row>20</xdr:row>
      <xdr:rowOff>3810</xdr:rowOff>
    </xdr:to>
    <xdr:sp>
      <xdr:nvSpPr>
        <xdr:cNvPr id="2" name="Image1" descr="报表底图"/>
        <xdr:cNvSpPr>
          <a:spLocks noChangeAspect="1" noChangeArrowheads="1"/>
        </xdr:cNvSpPr>
      </xdr:nvSpPr>
      <xdr:spPr>
        <a:xfrm>
          <a:off x="2552700" y="3654425"/>
          <a:ext cx="428625" cy="151511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428625</xdr:colOff>
      <xdr:row>20</xdr:row>
      <xdr:rowOff>3810</xdr:rowOff>
    </xdr:to>
    <xdr:sp>
      <xdr:nvSpPr>
        <xdr:cNvPr id="3" name="Image1" descr="报表底图"/>
        <xdr:cNvSpPr>
          <a:spLocks noChangeAspect="1" noChangeArrowheads="1"/>
        </xdr:cNvSpPr>
      </xdr:nvSpPr>
      <xdr:spPr>
        <a:xfrm>
          <a:off x="2552700" y="3654425"/>
          <a:ext cx="428625" cy="151511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zh-CN" altLang="en-US"/>
        </a:p>
      </xdr:txBody>
    </xdr:sp>
    <xdr:clientData/>
  </xdr:twoCellAnchor>
  <xdr:twoCellAnchor editAs="oneCell">
    <xdr:from>
      <xdr:col>3</xdr:col>
      <xdr:colOff>533400</xdr:colOff>
      <xdr:row>11</xdr:row>
      <xdr:rowOff>238125</xdr:rowOff>
    </xdr:from>
    <xdr:to>
      <xdr:col>4</xdr:col>
      <xdr:colOff>215900</xdr:colOff>
      <xdr:row>19</xdr:row>
      <xdr:rowOff>168910</xdr:rowOff>
    </xdr:to>
    <xdr:sp>
      <xdr:nvSpPr>
        <xdr:cNvPr id="4" name="Image1" descr="报表底图"/>
        <xdr:cNvSpPr>
          <a:spLocks noChangeAspect="1" noChangeArrowheads="1"/>
        </xdr:cNvSpPr>
      </xdr:nvSpPr>
      <xdr:spPr>
        <a:xfrm>
          <a:off x="3086100" y="3425825"/>
          <a:ext cx="368300" cy="162306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zh-CN" altLang="en-US"/>
        </a:p>
      </xdr:txBody>
    </xdr:sp>
    <xdr:clientData/>
  </xdr:twoCellAnchor>
  <xdr:twoCellAnchor editAs="oneCell">
    <xdr:from>
      <xdr:col>4</xdr:col>
      <xdr:colOff>238125</xdr:colOff>
      <xdr:row>14</xdr:row>
      <xdr:rowOff>47625</xdr:rowOff>
    </xdr:from>
    <xdr:to>
      <xdr:col>4</xdr:col>
      <xdr:colOff>606425</xdr:colOff>
      <xdr:row>21</xdr:row>
      <xdr:rowOff>159385</xdr:rowOff>
    </xdr:to>
    <xdr:sp>
      <xdr:nvSpPr>
        <xdr:cNvPr id="5" name="Image1" descr="报表底图"/>
        <xdr:cNvSpPr>
          <a:spLocks noChangeAspect="1" noChangeArrowheads="1"/>
        </xdr:cNvSpPr>
      </xdr:nvSpPr>
      <xdr:spPr>
        <a:xfrm>
          <a:off x="3476625" y="3883025"/>
          <a:ext cx="368300" cy="162306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30"/>
  <sheetViews>
    <sheetView topLeftCell="C1" workbookViewId="0">
      <selection activeCell="P326" sqref="P326"/>
    </sheetView>
  </sheetViews>
  <sheetFormatPr defaultColWidth="9" defaultRowHeight="14.25"/>
  <cols>
    <col min="2" max="2" width="10.75" customWidth="1"/>
    <col min="5" max="6" width="5.75" customWidth="1"/>
    <col min="8" max="9" width="7.5" customWidth="1"/>
    <col min="10" max="10" width="10.75" customWidth="1"/>
    <col min="11" max="11" width="11.625" customWidth="1"/>
    <col min="12" max="12" width="7.5" customWidth="1"/>
    <col min="14" max="14" width="13.375" customWidth="1"/>
    <col min="15" max="15" width="10.5" customWidth="1"/>
    <col min="16" max="16" width="9.75" customWidth="1"/>
    <col min="17" max="18" width="7.125" customWidth="1"/>
    <col min="19" max="19" width="6.625" customWidth="1"/>
    <col min="20" max="20" width="13.0833333333333" customWidth="1"/>
    <col min="21" max="21" width="12.1666666666667" customWidth="1"/>
    <col min="22" max="22" width="7.875" customWidth="1"/>
    <col min="27" max="27" width="10.375" customWidth="1"/>
  </cols>
  <sheetData>
    <row r="1" ht="25.5" spans="1:27">
      <c r="A1" s="36" t="s">
        <v>0</v>
      </c>
      <c r="B1" s="36"/>
      <c r="C1" s="37"/>
      <c r="D1" s="36"/>
      <c r="E1" s="36"/>
      <c r="F1" s="36"/>
      <c r="G1" s="36"/>
      <c r="H1" s="36"/>
      <c r="I1" s="36"/>
      <c r="J1" s="36"/>
      <c r="K1" s="36"/>
      <c r="L1" s="36"/>
      <c r="M1" s="36"/>
      <c r="N1" s="38"/>
      <c r="O1" s="39"/>
      <c r="P1" s="40"/>
      <c r="Q1" s="36"/>
      <c r="R1" s="36"/>
      <c r="S1" s="36"/>
      <c r="T1" s="41"/>
      <c r="U1" s="36"/>
      <c r="V1" s="41"/>
      <c r="W1" s="42"/>
      <c r="X1" s="43"/>
      <c r="Y1" s="36"/>
      <c r="Z1" s="36"/>
      <c r="AA1" s="36"/>
    </row>
    <row r="2" ht="22" customHeight="1" spans="1:27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8"/>
      <c r="O2" s="45"/>
      <c r="P2" s="38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ht="18" customHeight="1" spans="1:27">
      <c r="A3" s="46" t="s">
        <v>2</v>
      </c>
      <c r="B3" s="46" t="s">
        <v>3</v>
      </c>
      <c r="C3" s="46"/>
      <c r="D3" s="46"/>
      <c r="E3" s="46" t="s">
        <v>4</v>
      </c>
      <c r="F3" s="46" t="s">
        <v>5</v>
      </c>
      <c r="G3" s="46" t="s">
        <v>6</v>
      </c>
      <c r="H3" s="47" t="s">
        <v>7</v>
      </c>
      <c r="I3" s="46" t="s">
        <v>8</v>
      </c>
      <c r="J3" s="46" t="s">
        <v>9</v>
      </c>
      <c r="K3" s="46"/>
      <c r="L3" s="46" t="s">
        <v>10</v>
      </c>
      <c r="M3" s="46" t="s">
        <v>11</v>
      </c>
      <c r="N3" s="38" t="s">
        <v>12</v>
      </c>
      <c r="O3" s="48"/>
      <c r="P3" s="49"/>
      <c r="Q3" s="46"/>
      <c r="R3" s="46"/>
      <c r="S3" s="46" t="s">
        <v>13</v>
      </c>
      <c r="T3" s="50"/>
      <c r="U3" s="46"/>
      <c r="V3" s="50"/>
      <c r="W3" s="51"/>
      <c r="X3" s="50"/>
      <c r="Y3" s="46" t="s">
        <v>14</v>
      </c>
      <c r="Z3" s="46" t="s">
        <v>15</v>
      </c>
      <c r="AA3" s="46" t="s">
        <v>16</v>
      </c>
    </row>
    <row r="4" spans="1:27">
      <c r="A4" s="46"/>
      <c r="B4" s="46"/>
      <c r="C4" s="46"/>
      <c r="D4" s="46"/>
      <c r="E4" s="46"/>
      <c r="F4" s="46"/>
      <c r="G4" s="46"/>
      <c r="H4" s="47"/>
      <c r="I4" s="46"/>
      <c r="J4" s="46"/>
      <c r="K4" s="46"/>
      <c r="L4" s="46"/>
      <c r="M4" s="46"/>
      <c r="N4" s="52" t="s">
        <v>17</v>
      </c>
      <c r="O4" s="48" t="s">
        <v>18</v>
      </c>
      <c r="P4" s="49"/>
      <c r="Q4" s="46"/>
      <c r="R4" s="46"/>
      <c r="S4" s="46" t="s">
        <v>19</v>
      </c>
      <c r="T4" s="50" t="s">
        <v>20</v>
      </c>
      <c r="U4" s="46" t="s">
        <v>21</v>
      </c>
      <c r="V4" s="50" t="s">
        <v>18</v>
      </c>
      <c r="W4" s="51"/>
      <c r="X4" s="50"/>
      <c r="Y4" s="46"/>
      <c r="Z4" s="46"/>
      <c r="AA4" s="46"/>
    </row>
    <row r="5" ht="67.5" spans="1:27">
      <c r="A5" s="46"/>
      <c r="B5" s="46" t="s">
        <v>22</v>
      </c>
      <c r="C5" s="53" t="s">
        <v>23</v>
      </c>
      <c r="D5" s="54" t="s">
        <v>24</v>
      </c>
      <c r="E5" s="54"/>
      <c r="F5" s="54"/>
      <c r="G5" s="54"/>
      <c r="H5" s="46"/>
      <c r="I5" s="46"/>
      <c r="J5" s="46" t="s">
        <v>25</v>
      </c>
      <c r="K5" s="46" t="s">
        <v>26</v>
      </c>
      <c r="L5" s="46"/>
      <c r="M5" s="46"/>
      <c r="N5" s="52"/>
      <c r="O5" s="48" t="s">
        <v>27</v>
      </c>
      <c r="P5" s="49" t="s">
        <v>28</v>
      </c>
      <c r="Q5" s="46" t="s">
        <v>29</v>
      </c>
      <c r="R5" s="46" t="s">
        <v>30</v>
      </c>
      <c r="S5" s="46"/>
      <c r="T5" s="50"/>
      <c r="U5" s="46"/>
      <c r="V5" s="50" t="s">
        <v>31</v>
      </c>
      <c r="W5" s="51" t="s">
        <v>32</v>
      </c>
      <c r="X5" s="50" t="s">
        <v>33</v>
      </c>
      <c r="Y5" s="46"/>
      <c r="Z5" s="46"/>
      <c r="AA5" s="46"/>
    </row>
    <row r="6" spans="1:27">
      <c r="A6" s="46" t="s">
        <v>34</v>
      </c>
      <c r="B6" s="46"/>
      <c r="C6" s="53"/>
      <c r="D6" s="54"/>
      <c r="E6" s="54"/>
      <c r="F6" s="54"/>
      <c r="G6" s="54"/>
      <c r="H6" s="46"/>
      <c r="I6" s="46"/>
      <c r="J6" s="46"/>
      <c r="K6" s="46"/>
      <c r="L6" s="46"/>
      <c r="M6" s="46"/>
      <c r="N6" s="55">
        <f>SUM(N7+N135+N151+N316+N322+N326)</f>
        <v>22614.14</v>
      </c>
      <c r="O6" s="55">
        <f>SUM(O7+O135+O151+O316+O322+O326)</f>
        <v>22419.74</v>
      </c>
      <c r="P6" s="55">
        <f>SUM(P7+P135+P151+P316+P322+P326)</f>
        <v>152.2</v>
      </c>
      <c r="Q6" s="55"/>
      <c r="R6" s="55"/>
      <c r="S6" s="55">
        <f t="shared" ref="Q6:X6" si="0">SUM(S7+S135+S151+S316+S322+S326)</f>
        <v>2571</v>
      </c>
      <c r="T6" s="55">
        <f t="shared" si="0"/>
        <v>209994</v>
      </c>
      <c r="U6" s="55">
        <f t="shared" si="0"/>
        <v>558250</v>
      </c>
      <c r="V6" s="55">
        <f t="shared" si="0"/>
        <v>2569</v>
      </c>
      <c r="W6" s="55">
        <f t="shared" si="0"/>
        <v>51876</v>
      </c>
      <c r="X6" s="55">
        <f t="shared" si="0"/>
        <v>137767</v>
      </c>
      <c r="Y6" s="46"/>
      <c r="Z6" s="46"/>
      <c r="AA6" s="46"/>
    </row>
    <row r="7" spans="1:27">
      <c r="A7" s="20" t="s">
        <v>35</v>
      </c>
      <c r="B7" s="20" t="s">
        <v>36</v>
      </c>
      <c r="C7" s="56"/>
      <c r="D7" s="20"/>
      <c r="E7" s="13"/>
      <c r="F7" s="13"/>
      <c r="G7" s="13"/>
      <c r="H7" s="13"/>
      <c r="I7" s="13"/>
      <c r="J7" s="13"/>
      <c r="K7" s="13"/>
      <c r="L7" s="13"/>
      <c r="M7" s="13"/>
      <c r="N7" s="8">
        <f t="shared" ref="N7:P7" si="1">SUM(N8+N77+N88+N121+N124+N127+N132)</f>
        <v>9499.14</v>
      </c>
      <c r="O7" s="8">
        <f t="shared" si="1"/>
        <v>9304.74</v>
      </c>
      <c r="P7" s="8">
        <f t="shared" si="1"/>
        <v>152.2</v>
      </c>
      <c r="Q7" s="8"/>
      <c r="R7" s="8"/>
      <c r="S7" s="8">
        <f t="shared" ref="S7:X7" si="2">SUM(S8+S77+S88+S121+S124+S127+S132)</f>
        <v>1562</v>
      </c>
      <c r="T7" s="8">
        <f t="shared" si="2"/>
        <v>68777</v>
      </c>
      <c r="U7" s="8">
        <f t="shared" si="2"/>
        <v>201557</v>
      </c>
      <c r="V7" s="8">
        <f t="shared" si="2"/>
        <v>1562</v>
      </c>
      <c r="W7" s="8">
        <f t="shared" si="2"/>
        <v>20597</v>
      </c>
      <c r="X7" s="8">
        <f t="shared" si="2"/>
        <v>51746</v>
      </c>
      <c r="Y7" s="13"/>
      <c r="Z7" s="13"/>
      <c r="AA7" s="46"/>
    </row>
    <row r="8" spans="1:27">
      <c r="A8" s="20" t="s">
        <v>37</v>
      </c>
      <c r="B8" s="20" t="s">
        <v>36</v>
      </c>
      <c r="C8" s="56" t="s">
        <v>38</v>
      </c>
      <c r="D8" s="20"/>
      <c r="E8" s="13"/>
      <c r="F8" s="13"/>
      <c r="G8" s="13"/>
      <c r="H8" s="13"/>
      <c r="I8" s="13"/>
      <c r="J8" s="13"/>
      <c r="K8" s="13"/>
      <c r="L8" s="13"/>
      <c r="M8" s="13"/>
      <c r="N8" s="8">
        <f>SUM(N9+N68+N72)</f>
        <v>4784.14</v>
      </c>
      <c r="O8" s="8">
        <f>SUM(O9+O68+O72)</f>
        <v>4589.74</v>
      </c>
      <c r="P8" s="8">
        <f>SUM(P9+P68+P72)</f>
        <v>152.2</v>
      </c>
      <c r="Q8" s="8"/>
      <c r="R8" s="8"/>
      <c r="S8" s="8">
        <f t="shared" ref="Q8:X8" si="3">SUM(S9+S68+S72)</f>
        <v>1372</v>
      </c>
      <c r="T8" s="8">
        <f t="shared" si="3"/>
        <v>49815</v>
      </c>
      <c r="U8" s="8">
        <f t="shared" si="3"/>
        <v>134028</v>
      </c>
      <c r="V8" s="8">
        <f t="shared" si="3"/>
        <v>1372</v>
      </c>
      <c r="W8" s="8">
        <f t="shared" si="3"/>
        <v>16802</v>
      </c>
      <c r="X8" s="8">
        <f t="shared" si="3"/>
        <v>40342</v>
      </c>
      <c r="Y8" s="13"/>
      <c r="Z8" s="13"/>
      <c r="AA8" s="46"/>
    </row>
    <row r="9" spans="1:27">
      <c r="A9" s="29" t="s">
        <v>39</v>
      </c>
      <c r="B9" s="20" t="s">
        <v>36</v>
      </c>
      <c r="C9" s="56" t="s">
        <v>38</v>
      </c>
      <c r="D9" s="57" t="s">
        <v>40</v>
      </c>
      <c r="E9" s="13"/>
      <c r="F9" s="13"/>
      <c r="G9" s="13"/>
      <c r="H9" s="13"/>
      <c r="I9" s="13"/>
      <c r="J9" s="13"/>
      <c r="K9" s="13"/>
      <c r="L9" s="13"/>
      <c r="M9" s="13"/>
      <c r="N9" s="17">
        <f>SUM(N10:N67)</f>
        <v>4181.94</v>
      </c>
      <c r="O9" s="17">
        <f>SUM(O10:O67)</f>
        <v>3987.54</v>
      </c>
      <c r="P9" s="17">
        <f>SUM(P10:P67)</f>
        <v>152.2</v>
      </c>
      <c r="Q9" s="17"/>
      <c r="R9" s="17"/>
      <c r="S9" s="18">
        <f t="shared" ref="Q9:X9" si="4">SUM(S10:S67)</f>
        <v>1365</v>
      </c>
      <c r="T9" s="18">
        <f t="shared" si="4"/>
        <v>46068</v>
      </c>
      <c r="U9" s="18">
        <f t="shared" si="4"/>
        <v>121478</v>
      </c>
      <c r="V9" s="18">
        <f t="shared" si="4"/>
        <v>1365</v>
      </c>
      <c r="W9" s="18">
        <f t="shared" si="4"/>
        <v>15293</v>
      </c>
      <c r="X9" s="18">
        <f t="shared" si="4"/>
        <v>36199</v>
      </c>
      <c r="Y9" s="13"/>
      <c r="Z9" s="13"/>
      <c r="AA9" s="46"/>
    </row>
    <row r="10" ht="56.25" spans="1:27">
      <c r="A10" s="13">
        <v>1</v>
      </c>
      <c r="B10" s="11" t="s">
        <v>36</v>
      </c>
      <c r="C10" s="58" t="s">
        <v>38</v>
      </c>
      <c r="D10" s="58" t="s">
        <v>40</v>
      </c>
      <c r="E10" s="13" t="s">
        <v>41</v>
      </c>
      <c r="F10" s="13" t="s">
        <v>42</v>
      </c>
      <c r="G10" s="13" t="s">
        <v>43</v>
      </c>
      <c r="H10" s="13" t="s">
        <v>44</v>
      </c>
      <c r="I10" s="13" t="s">
        <v>42</v>
      </c>
      <c r="J10" s="13">
        <v>2025.2</v>
      </c>
      <c r="K10" s="13">
        <v>2025.5</v>
      </c>
      <c r="L10" s="13" t="s">
        <v>45</v>
      </c>
      <c r="M10" s="13" t="s">
        <v>46</v>
      </c>
      <c r="N10" s="13">
        <v>160</v>
      </c>
      <c r="O10" s="13">
        <v>160</v>
      </c>
      <c r="P10" s="13"/>
      <c r="Q10" s="13"/>
      <c r="R10" s="13"/>
      <c r="S10" s="13">
        <v>1</v>
      </c>
      <c r="T10" s="13">
        <v>1018</v>
      </c>
      <c r="U10" s="13">
        <v>3228</v>
      </c>
      <c r="V10" s="13">
        <v>1</v>
      </c>
      <c r="W10" s="13">
        <v>190</v>
      </c>
      <c r="X10" s="13">
        <v>701</v>
      </c>
      <c r="Y10" s="13" t="s">
        <v>47</v>
      </c>
      <c r="Z10" s="13" t="s">
        <v>48</v>
      </c>
      <c r="AA10" s="46"/>
    </row>
    <row r="11" ht="22.5" spans="1:27">
      <c r="A11" s="13">
        <v>2</v>
      </c>
      <c r="B11" s="11" t="s">
        <v>36</v>
      </c>
      <c r="C11" s="58" t="s">
        <v>38</v>
      </c>
      <c r="D11" s="58" t="s">
        <v>40</v>
      </c>
      <c r="E11" s="13" t="s">
        <v>49</v>
      </c>
      <c r="F11" s="13" t="s">
        <v>50</v>
      </c>
      <c r="G11" s="13" t="s">
        <v>51</v>
      </c>
      <c r="H11" s="13" t="s">
        <v>44</v>
      </c>
      <c r="I11" s="13" t="s">
        <v>52</v>
      </c>
      <c r="J11" s="59">
        <v>45658</v>
      </c>
      <c r="K11" s="59">
        <v>45688</v>
      </c>
      <c r="L11" s="13" t="s">
        <v>53</v>
      </c>
      <c r="M11" s="13" t="s">
        <v>54</v>
      </c>
      <c r="N11" s="15">
        <v>66</v>
      </c>
      <c r="O11" s="15">
        <v>33</v>
      </c>
      <c r="P11" s="15">
        <v>33</v>
      </c>
      <c r="Q11" s="15"/>
      <c r="R11" s="15"/>
      <c r="S11" s="13">
        <v>1</v>
      </c>
      <c r="T11" s="13">
        <v>20</v>
      </c>
      <c r="U11" s="13">
        <v>80</v>
      </c>
      <c r="V11" s="13">
        <v>1</v>
      </c>
      <c r="W11" s="13">
        <v>3</v>
      </c>
      <c r="X11" s="13">
        <v>13</v>
      </c>
      <c r="Y11" s="13" t="s">
        <v>55</v>
      </c>
      <c r="Z11" s="13" t="s">
        <v>56</v>
      </c>
      <c r="AA11" s="46"/>
    </row>
    <row r="12" ht="45" spans="1:27">
      <c r="A12" s="13">
        <v>3</v>
      </c>
      <c r="B12" s="11" t="s">
        <v>36</v>
      </c>
      <c r="C12" s="58" t="s">
        <v>38</v>
      </c>
      <c r="D12" s="58" t="s">
        <v>40</v>
      </c>
      <c r="E12" s="13" t="s">
        <v>57</v>
      </c>
      <c r="F12" s="13" t="s">
        <v>58</v>
      </c>
      <c r="G12" s="13" t="s">
        <v>59</v>
      </c>
      <c r="H12" s="13" t="s">
        <v>44</v>
      </c>
      <c r="I12" s="13" t="s">
        <v>58</v>
      </c>
      <c r="J12" s="60">
        <v>45658</v>
      </c>
      <c r="K12" s="60">
        <v>45992</v>
      </c>
      <c r="L12" s="13" t="s">
        <v>60</v>
      </c>
      <c r="M12" s="13" t="s">
        <v>61</v>
      </c>
      <c r="N12" s="11">
        <v>20</v>
      </c>
      <c r="O12" s="11">
        <v>20</v>
      </c>
      <c r="P12" s="13"/>
      <c r="Q12" s="13"/>
      <c r="R12" s="13"/>
      <c r="S12" s="13">
        <v>1</v>
      </c>
      <c r="T12" s="13">
        <v>244</v>
      </c>
      <c r="U12" s="13">
        <v>787</v>
      </c>
      <c r="V12" s="13">
        <v>1</v>
      </c>
      <c r="W12" s="13">
        <v>53</v>
      </c>
      <c r="X12" s="13">
        <v>183</v>
      </c>
      <c r="Y12" s="13" t="s">
        <v>62</v>
      </c>
      <c r="Z12" s="13" t="s">
        <v>63</v>
      </c>
      <c r="AA12" s="46"/>
    </row>
    <row r="13" ht="22.5" spans="1:27">
      <c r="A13" s="13">
        <v>4</v>
      </c>
      <c r="B13" s="11" t="s">
        <v>36</v>
      </c>
      <c r="C13" s="58" t="s">
        <v>38</v>
      </c>
      <c r="D13" s="58" t="s">
        <v>40</v>
      </c>
      <c r="E13" s="13" t="s">
        <v>49</v>
      </c>
      <c r="F13" s="13" t="s">
        <v>64</v>
      </c>
      <c r="G13" s="13" t="s">
        <v>65</v>
      </c>
      <c r="H13" s="13" t="s">
        <v>44</v>
      </c>
      <c r="I13" s="13" t="s">
        <v>64</v>
      </c>
      <c r="J13" s="59">
        <v>45902</v>
      </c>
      <c r="K13" s="59">
        <v>45993</v>
      </c>
      <c r="L13" s="13" t="s">
        <v>53</v>
      </c>
      <c r="M13" s="13" t="s">
        <v>66</v>
      </c>
      <c r="N13" s="15">
        <v>50</v>
      </c>
      <c r="O13" s="15">
        <v>0.8</v>
      </c>
      <c r="P13" s="15">
        <v>49.2</v>
      </c>
      <c r="Q13" s="15"/>
      <c r="R13" s="15"/>
      <c r="S13" s="13">
        <v>1</v>
      </c>
      <c r="T13" s="13">
        <v>60</v>
      </c>
      <c r="U13" s="13">
        <v>200</v>
      </c>
      <c r="V13" s="13">
        <v>1</v>
      </c>
      <c r="W13" s="13">
        <v>10</v>
      </c>
      <c r="X13" s="13">
        <v>32</v>
      </c>
      <c r="Y13" s="13" t="s">
        <v>67</v>
      </c>
      <c r="Z13" s="58" t="s">
        <v>68</v>
      </c>
      <c r="AA13" s="46"/>
    </row>
    <row r="14" ht="22.5" spans="1:27">
      <c r="A14" s="13">
        <v>5</v>
      </c>
      <c r="B14" s="11" t="s">
        <v>36</v>
      </c>
      <c r="C14" s="58" t="s">
        <v>38</v>
      </c>
      <c r="D14" s="58" t="s">
        <v>40</v>
      </c>
      <c r="E14" s="13" t="s">
        <v>49</v>
      </c>
      <c r="F14" s="13" t="s">
        <v>64</v>
      </c>
      <c r="G14" s="13" t="s">
        <v>69</v>
      </c>
      <c r="H14" s="13" t="s">
        <v>44</v>
      </c>
      <c r="I14" s="13" t="s">
        <v>64</v>
      </c>
      <c r="J14" s="59">
        <v>45902</v>
      </c>
      <c r="K14" s="59">
        <v>45993</v>
      </c>
      <c r="L14" s="13" t="s">
        <v>53</v>
      </c>
      <c r="M14" s="13" t="s">
        <v>70</v>
      </c>
      <c r="N14" s="15">
        <v>50</v>
      </c>
      <c r="O14" s="15">
        <v>10</v>
      </c>
      <c r="P14" s="15">
        <v>40</v>
      </c>
      <c r="Q14" s="15"/>
      <c r="R14" s="15"/>
      <c r="S14" s="13">
        <v>1</v>
      </c>
      <c r="T14" s="13">
        <v>32</v>
      </c>
      <c r="U14" s="13">
        <v>110</v>
      </c>
      <c r="V14" s="13">
        <v>1</v>
      </c>
      <c r="W14" s="13">
        <v>8</v>
      </c>
      <c r="X14" s="13">
        <v>25</v>
      </c>
      <c r="Y14" s="13" t="s">
        <v>67</v>
      </c>
      <c r="Z14" s="58" t="s">
        <v>68</v>
      </c>
      <c r="AA14" s="46"/>
    </row>
    <row r="15" ht="22.5" spans="1:27">
      <c r="A15" s="13">
        <v>6</v>
      </c>
      <c r="B15" s="11" t="s">
        <v>36</v>
      </c>
      <c r="C15" s="58" t="s">
        <v>38</v>
      </c>
      <c r="D15" s="58" t="s">
        <v>40</v>
      </c>
      <c r="E15" s="11" t="s">
        <v>49</v>
      </c>
      <c r="F15" s="11" t="s">
        <v>71</v>
      </c>
      <c r="G15" s="11" t="s">
        <v>72</v>
      </c>
      <c r="H15" s="11" t="s">
        <v>44</v>
      </c>
      <c r="I15" s="11" t="s">
        <v>71</v>
      </c>
      <c r="J15" s="61">
        <v>45717</v>
      </c>
      <c r="K15" s="61">
        <v>45962</v>
      </c>
      <c r="L15" s="13" t="s">
        <v>53</v>
      </c>
      <c r="M15" s="11" t="s">
        <v>73</v>
      </c>
      <c r="N15" s="10">
        <v>40</v>
      </c>
      <c r="O15" s="10">
        <v>40</v>
      </c>
      <c r="P15" s="10"/>
      <c r="Q15" s="10"/>
      <c r="R15" s="10"/>
      <c r="S15" s="11">
        <v>1</v>
      </c>
      <c r="T15" s="11">
        <v>278</v>
      </c>
      <c r="U15" s="11">
        <v>1032</v>
      </c>
      <c r="V15" s="11">
        <v>1</v>
      </c>
      <c r="W15" s="11">
        <v>80</v>
      </c>
      <c r="X15" s="11">
        <v>344</v>
      </c>
      <c r="Y15" s="11" t="s">
        <v>74</v>
      </c>
      <c r="Z15" s="13" t="s">
        <v>56</v>
      </c>
      <c r="AA15" s="46"/>
    </row>
    <row r="16" ht="33.75" spans="1:27">
      <c r="A16" s="13">
        <v>7</v>
      </c>
      <c r="B16" s="11" t="s">
        <v>36</v>
      </c>
      <c r="C16" s="58" t="s">
        <v>38</v>
      </c>
      <c r="D16" s="58" t="s">
        <v>40</v>
      </c>
      <c r="E16" s="13" t="s">
        <v>41</v>
      </c>
      <c r="F16" s="13" t="s">
        <v>75</v>
      </c>
      <c r="G16" s="13" t="s">
        <v>76</v>
      </c>
      <c r="H16" s="13" t="s">
        <v>44</v>
      </c>
      <c r="I16" s="13" t="s">
        <v>75</v>
      </c>
      <c r="J16" s="59">
        <v>45659</v>
      </c>
      <c r="K16" s="59">
        <v>45993</v>
      </c>
      <c r="L16" s="13" t="s">
        <v>45</v>
      </c>
      <c r="M16" s="13" t="s">
        <v>77</v>
      </c>
      <c r="N16" s="15">
        <v>30</v>
      </c>
      <c r="O16" s="15">
        <v>20</v>
      </c>
      <c r="P16" s="15">
        <v>10</v>
      </c>
      <c r="Q16" s="15"/>
      <c r="R16" s="15"/>
      <c r="S16" s="13">
        <v>1</v>
      </c>
      <c r="T16" s="13">
        <v>484</v>
      </c>
      <c r="U16" s="13">
        <v>1594</v>
      </c>
      <c r="V16" s="13">
        <v>1</v>
      </c>
      <c r="W16" s="13">
        <v>158</v>
      </c>
      <c r="X16" s="13">
        <v>609</v>
      </c>
      <c r="Y16" s="13" t="s">
        <v>78</v>
      </c>
      <c r="Z16" s="13" t="s">
        <v>79</v>
      </c>
      <c r="AA16" s="46"/>
    </row>
    <row r="17" ht="45" spans="1:27">
      <c r="A17" s="13">
        <v>8</v>
      </c>
      <c r="B17" s="11" t="s">
        <v>36</v>
      </c>
      <c r="C17" s="58" t="s">
        <v>38</v>
      </c>
      <c r="D17" s="58" t="s">
        <v>40</v>
      </c>
      <c r="E17" s="13" t="s">
        <v>41</v>
      </c>
      <c r="F17" s="13" t="s">
        <v>80</v>
      </c>
      <c r="G17" s="13" t="s">
        <v>81</v>
      </c>
      <c r="H17" s="13" t="s">
        <v>44</v>
      </c>
      <c r="I17" s="13" t="s">
        <v>80</v>
      </c>
      <c r="J17" s="59">
        <v>45658</v>
      </c>
      <c r="K17" s="59">
        <v>45993</v>
      </c>
      <c r="L17" s="13" t="s">
        <v>45</v>
      </c>
      <c r="M17" s="13" t="s">
        <v>82</v>
      </c>
      <c r="N17" s="15">
        <v>7</v>
      </c>
      <c r="O17" s="15">
        <v>7</v>
      </c>
      <c r="P17" s="15"/>
      <c r="Q17" s="15"/>
      <c r="R17" s="15"/>
      <c r="S17" s="13">
        <v>1</v>
      </c>
      <c r="T17" s="13">
        <v>396</v>
      </c>
      <c r="U17" s="13">
        <v>1197</v>
      </c>
      <c r="V17" s="13">
        <v>1</v>
      </c>
      <c r="W17" s="13">
        <v>89</v>
      </c>
      <c r="X17" s="13">
        <v>329</v>
      </c>
      <c r="Y17" s="13" t="s">
        <v>83</v>
      </c>
      <c r="Z17" s="13" t="s">
        <v>84</v>
      </c>
      <c r="AA17" s="46"/>
    </row>
    <row r="18" ht="45" spans="1:27">
      <c r="A18" s="13">
        <v>9</v>
      </c>
      <c r="B18" s="11" t="s">
        <v>36</v>
      </c>
      <c r="C18" s="58" t="s">
        <v>38</v>
      </c>
      <c r="D18" s="58" t="s">
        <v>40</v>
      </c>
      <c r="E18" s="13" t="s">
        <v>41</v>
      </c>
      <c r="F18" s="13" t="s">
        <v>80</v>
      </c>
      <c r="G18" s="13" t="s">
        <v>85</v>
      </c>
      <c r="H18" s="13" t="s">
        <v>44</v>
      </c>
      <c r="I18" s="13" t="s">
        <v>80</v>
      </c>
      <c r="J18" s="59">
        <v>45658</v>
      </c>
      <c r="K18" s="59">
        <v>45993</v>
      </c>
      <c r="L18" s="13" t="s">
        <v>45</v>
      </c>
      <c r="M18" s="13" t="s">
        <v>86</v>
      </c>
      <c r="N18" s="15">
        <v>25</v>
      </c>
      <c r="O18" s="15">
        <v>25</v>
      </c>
      <c r="P18" s="15"/>
      <c r="Q18" s="15"/>
      <c r="R18" s="15"/>
      <c r="S18" s="13">
        <v>1</v>
      </c>
      <c r="T18" s="13">
        <v>396</v>
      </c>
      <c r="U18" s="13">
        <v>1197</v>
      </c>
      <c r="V18" s="13">
        <v>1</v>
      </c>
      <c r="W18" s="13">
        <v>89</v>
      </c>
      <c r="X18" s="13">
        <v>329</v>
      </c>
      <c r="Y18" s="13" t="s">
        <v>83</v>
      </c>
      <c r="Z18" s="13" t="s">
        <v>84</v>
      </c>
      <c r="AA18" s="46"/>
    </row>
    <row r="19" ht="45" spans="1:27">
      <c r="A19" s="13">
        <v>10</v>
      </c>
      <c r="B19" s="11" t="s">
        <v>36</v>
      </c>
      <c r="C19" s="58" t="s">
        <v>38</v>
      </c>
      <c r="D19" s="58" t="s">
        <v>40</v>
      </c>
      <c r="E19" s="13" t="s">
        <v>41</v>
      </c>
      <c r="F19" s="13" t="s">
        <v>87</v>
      </c>
      <c r="G19" s="13" t="s">
        <v>88</v>
      </c>
      <c r="H19" s="13" t="s">
        <v>44</v>
      </c>
      <c r="I19" s="13" t="s">
        <v>87</v>
      </c>
      <c r="J19" s="59">
        <v>45658</v>
      </c>
      <c r="K19" s="59">
        <v>45993</v>
      </c>
      <c r="L19" s="13" t="s">
        <v>45</v>
      </c>
      <c r="M19" s="13" t="s">
        <v>89</v>
      </c>
      <c r="N19" s="15">
        <v>13</v>
      </c>
      <c r="O19" s="15">
        <v>13</v>
      </c>
      <c r="P19" s="15"/>
      <c r="Q19" s="15"/>
      <c r="R19" s="15"/>
      <c r="S19" s="13">
        <v>1</v>
      </c>
      <c r="T19" s="13">
        <v>255</v>
      </c>
      <c r="U19" s="13">
        <v>829</v>
      </c>
      <c r="V19" s="13">
        <v>1</v>
      </c>
      <c r="W19" s="13">
        <v>80</v>
      </c>
      <c r="X19" s="13">
        <v>280</v>
      </c>
      <c r="Y19" s="13" t="s">
        <v>90</v>
      </c>
      <c r="Z19" s="13" t="s">
        <v>91</v>
      </c>
      <c r="AA19" s="46"/>
    </row>
    <row r="20" ht="45" spans="1:27">
      <c r="A20" s="13">
        <v>11</v>
      </c>
      <c r="B20" s="11" t="s">
        <v>36</v>
      </c>
      <c r="C20" s="58" t="s">
        <v>38</v>
      </c>
      <c r="D20" s="58" t="s">
        <v>40</v>
      </c>
      <c r="E20" s="13" t="s">
        <v>92</v>
      </c>
      <c r="F20" s="13" t="s">
        <v>93</v>
      </c>
      <c r="G20" s="13" t="s">
        <v>94</v>
      </c>
      <c r="H20" s="13" t="s">
        <v>95</v>
      </c>
      <c r="I20" s="13" t="s">
        <v>96</v>
      </c>
      <c r="J20" s="60">
        <v>45658</v>
      </c>
      <c r="K20" s="60">
        <v>45992</v>
      </c>
      <c r="L20" s="13" t="s">
        <v>97</v>
      </c>
      <c r="M20" s="13" t="s">
        <v>98</v>
      </c>
      <c r="N20" s="15">
        <v>14.24</v>
      </c>
      <c r="O20" s="15">
        <v>14.24</v>
      </c>
      <c r="P20" s="10"/>
      <c r="Q20" s="10"/>
      <c r="R20" s="10"/>
      <c r="S20" s="13">
        <v>1</v>
      </c>
      <c r="T20" s="13">
        <v>495</v>
      </c>
      <c r="U20" s="13">
        <v>1358</v>
      </c>
      <c r="V20" s="13">
        <v>1</v>
      </c>
      <c r="W20" s="13">
        <v>127</v>
      </c>
      <c r="X20" s="13">
        <v>574</v>
      </c>
      <c r="Y20" s="13" t="s">
        <v>99</v>
      </c>
      <c r="Z20" s="13" t="s">
        <v>63</v>
      </c>
      <c r="AA20" s="46"/>
    </row>
    <row r="21" ht="33.75" spans="1:27">
      <c r="A21" s="13">
        <v>12</v>
      </c>
      <c r="B21" s="11" t="s">
        <v>36</v>
      </c>
      <c r="C21" s="58" t="s">
        <v>38</v>
      </c>
      <c r="D21" s="58" t="s">
        <v>40</v>
      </c>
      <c r="E21" s="13" t="s">
        <v>100</v>
      </c>
      <c r="F21" s="13" t="s">
        <v>101</v>
      </c>
      <c r="G21" s="13" t="s">
        <v>102</v>
      </c>
      <c r="H21" s="13" t="s">
        <v>44</v>
      </c>
      <c r="I21" s="13" t="s">
        <v>101</v>
      </c>
      <c r="J21" s="62">
        <v>45658</v>
      </c>
      <c r="K21" s="62">
        <v>45931</v>
      </c>
      <c r="L21" s="13" t="s">
        <v>103</v>
      </c>
      <c r="M21" s="13" t="s">
        <v>104</v>
      </c>
      <c r="N21" s="15">
        <v>30</v>
      </c>
      <c r="O21" s="15">
        <v>30</v>
      </c>
      <c r="P21" s="15"/>
      <c r="Q21" s="15"/>
      <c r="R21" s="15"/>
      <c r="S21" s="13">
        <v>1</v>
      </c>
      <c r="T21" s="13">
        <v>446</v>
      </c>
      <c r="U21" s="13">
        <v>1425</v>
      </c>
      <c r="V21" s="13">
        <v>1</v>
      </c>
      <c r="W21" s="13">
        <v>8</v>
      </c>
      <c r="X21" s="13">
        <v>500</v>
      </c>
      <c r="Y21" s="13" t="s">
        <v>105</v>
      </c>
      <c r="Z21" s="13" t="s">
        <v>56</v>
      </c>
      <c r="AA21" s="46"/>
    </row>
    <row r="22" ht="33.75" spans="1:27">
      <c r="A22" s="13">
        <v>13</v>
      </c>
      <c r="B22" s="11" t="s">
        <v>36</v>
      </c>
      <c r="C22" s="58" t="s">
        <v>38</v>
      </c>
      <c r="D22" s="58" t="s">
        <v>40</v>
      </c>
      <c r="E22" s="13" t="s">
        <v>100</v>
      </c>
      <c r="F22" s="13" t="s">
        <v>106</v>
      </c>
      <c r="G22" s="13" t="s">
        <v>107</v>
      </c>
      <c r="H22" s="13" t="s">
        <v>44</v>
      </c>
      <c r="I22" s="13" t="s">
        <v>108</v>
      </c>
      <c r="J22" s="62">
        <v>45658</v>
      </c>
      <c r="K22" s="62">
        <v>45931</v>
      </c>
      <c r="L22" s="13" t="s">
        <v>103</v>
      </c>
      <c r="M22" s="13" t="s">
        <v>109</v>
      </c>
      <c r="N22" s="15">
        <v>6</v>
      </c>
      <c r="O22" s="15">
        <v>6</v>
      </c>
      <c r="P22" s="15"/>
      <c r="Q22" s="15"/>
      <c r="R22" s="15"/>
      <c r="S22" s="13">
        <v>1</v>
      </c>
      <c r="T22" s="13">
        <v>473</v>
      </c>
      <c r="U22" s="13">
        <v>1468</v>
      </c>
      <c r="V22" s="13">
        <v>1</v>
      </c>
      <c r="W22" s="13">
        <v>9</v>
      </c>
      <c r="X22" s="13">
        <v>623</v>
      </c>
      <c r="Y22" s="13" t="s">
        <v>110</v>
      </c>
      <c r="Z22" s="13" t="s">
        <v>56</v>
      </c>
      <c r="AA22" s="46"/>
    </row>
    <row r="23" ht="33.75" spans="1:27">
      <c r="A23" s="13">
        <v>14</v>
      </c>
      <c r="B23" s="11" t="s">
        <v>36</v>
      </c>
      <c r="C23" s="58" t="s">
        <v>38</v>
      </c>
      <c r="D23" s="58" t="s">
        <v>40</v>
      </c>
      <c r="E23" s="13" t="s">
        <v>100</v>
      </c>
      <c r="F23" s="13" t="s">
        <v>111</v>
      </c>
      <c r="G23" s="13" t="s">
        <v>112</v>
      </c>
      <c r="H23" s="13" t="s">
        <v>44</v>
      </c>
      <c r="I23" s="63" t="s">
        <v>113</v>
      </c>
      <c r="J23" s="62">
        <v>45658</v>
      </c>
      <c r="K23" s="62">
        <v>45931</v>
      </c>
      <c r="L23" s="13" t="s">
        <v>103</v>
      </c>
      <c r="M23" s="13" t="s">
        <v>114</v>
      </c>
      <c r="N23" s="15">
        <v>120</v>
      </c>
      <c r="O23" s="15">
        <v>100</v>
      </c>
      <c r="P23" s="15">
        <v>20</v>
      </c>
      <c r="Q23" s="15"/>
      <c r="R23" s="15"/>
      <c r="S23" s="13">
        <v>1</v>
      </c>
      <c r="T23" s="13">
        <v>554</v>
      </c>
      <c r="U23" s="13">
        <v>1752</v>
      </c>
      <c r="V23" s="13">
        <v>1</v>
      </c>
      <c r="W23" s="13">
        <v>122</v>
      </c>
      <c r="X23" s="13">
        <v>426</v>
      </c>
      <c r="Y23" s="13" t="s">
        <v>115</v>
      </c>
      <c r="Z23" s="13" t="s">
        <v>56</v>
      </c>
      <c r="AA23" s="46"/>
    </row>
    <row r="24" ht="67.5" spans="1:27">
      <c r="A24" s="13">
        <v>15</v>
      </c>
      <c r="B24" s="11" t="s">
        <v>36</v>
      </c>
      <c r="C24" s="58" t="s">
        <v>38</v>
      </c>
      <c r="D24" s="58" t="s">
        <v>40</v>
      </c>
      <c r="E24" s="13" t="s">
        <v>49</v>
      </c>
      <c r="F24" s="13" t="s">
        <v>116</v>
      </c>
      <c r="G24" s="13" t="s">
        <v>117</v>
      </c>
      <c r="H24" s="13" t="s">
        <v>44</v>
      </c>
      <c r="I24" s="13" t="s">
        <v>118</v>
      </c>
      <c r="J24" s="62">
        <v>45658</v>
      </c>
      <c r="K24" s="62">
        <v>45931</v>
      </c>
      <c r="L24" s="13" t="s">
        <v>53</v>
      </c>
      <c r="M24" s="13" t="s">
        <v>119</v>
      </c>
      <c r="N24" s="15">
        <v>15</v>
      </c>
      <c r="O24" s="15">
        <v>15</v>
      </c>
      <c r="P24" s="15"/>
      <c r="Q24" s="15"/>
      <c r="R24" s="15"/>
      <c r="S24" s="13">
        <v>1</v>
      </c>
      <c r="T24" s="13">
        <v>112</v>
      </c>
      <c r="U24" s="13">
        <v>360</v>
      </c>
      <c r="V24" s="13">
        <v>1</v>
      </c>
      <c r="W24" s="13">
        <v>28</v>
      </c>
      <c r="X24" s="13">
        <v>96</v>
      </c>
      <c r="Y24" s="13" t="s">
        <v>120</v>
      </c>
      <c r="Z24" s="13" t="s">
        <v>56</v>
      </c>
      <c r="AA24" s="46"/>
    </row>
    <row r="25" ht="67.5" spans="1:27">
      <c r="A25" s="13">
        <v>16</v>
      </c>
      <c r="B25" s="11" t="s">
        <v>36</v>
      </c>
      <c r="C25" s="58" t="s">
        <v>38</v>
      </c>
      <c r="D25" s="58" t="s">
        <v>40</v>
      </c>
      <c r="E25" s="13" t="s">
        <v>49</v>
      </c>
      <c r="F25" s="13" t="s">
        <v>116</v>
      </c>
      <c r="G25" s="13" t="s">
        <v>121</v>
      </c>
      <c r="H25" s="13" t="s">
        <v>44</v>
      </c>
      <c r="I25" s="13" t="s">
        <v>116</v>
      </c>
      <c r="J25" s="62">
        <v>45658</v>
      </c>
      <c r="K25" s="62">
        <v>45931</v>
      </c>
      <c r="L25" s="13" t="s">
        <v>53</v>
      </c>
      <c r="M25" s="13" t="s">
        <v>122</v>
      </c>
      <c r="N25" s="15">
        <v>5</v>
      </c>
      <c r="O25" s="15">
        <v>5</v>
      </c>
      <c r="P25" s="15"/>
      <c r="Q25" s="15"/>
      <c r="R25" s="15"/>
      <c r="S25" s="13">
        <v>1</v>
      </c>
      <c r="T25" s="13">
        <v>72</v>
      </c>
      <c r="U25" s="13">
        <v>220</v>
      </c>
      <c r="V25" s="13">
        <v>1</v>
      </c>
      <c r="W25" s="13">
        <v>17</v>
      </c>
      <c r="X25" s="13">
        <v>50</v>
      </c>
      <c r="Y25" s="13" t="s">
        <v>123</v>
      </c>
      <c r="Z25" s="13" t="s">
        <v>56</v>
      </c>
      <c r="AA25" s="46"/>
    </row>
    <row r="26" ht="22.5" spans="1:27">
      <c r="A26" s="13">
        <v>17</v>
      </c>
      <c r="B26" s="11" t="s">
        <v>36</v>
      </c>
      <c r="C26" s="58" t="s">
        <v>38</v>
      </c>
      <c r="D26" s="58" t="s">
        <v>40</v>
      </c>
      <c r="E26" s="11" t="s">
        <v>49</v>
      </c>
      <c r="F26" s="11" t="s">
        <v>71</v>
      </c>
      <c r="G26" s="11" t="s">
        <v>72</v>
      </c>
      <c r="H26" s="11" t="s">
        <v>44</v>
      </c>
      <c r="I26" s="11" t="s">
        <v>71</v>
      </c>
      <c r="J26" s="61">
        <v>45717</v>
      </c>
      <c r="K26" s="61">
        <v>45962</v>
      </c>
      <c r="L26" s="13" t="s">
        <v>53</v>
      </c>
      <c r="M26" s="11" t="s">
        <v>73</v>
      </c>
      <c r="N26" s="10">
        <v>40</v>
      </c>
      <c r="O26" s="10">
        <v>40</v>
      </c>
      <c r="P26" s="10"/>
      <c r="Q26" s="10"/>
      <c r="R26" s="10"/>
      <c r="S26" s="11">
        <v>1</v>
      </c>
      <c r="T26" s="11">
        <v>278</v>
      </c>
      <c r="U26" s="11">
        <v>1032</v>
      </c>
      <c r="V26" s="11">
        <v>1</v>
      </c>
      <c r="W26" s="11">
        <v>80</v>
      </c>
      <c r="X26" s="11">
        <v>344</v>
      </c>
      <c r="Y26" s="11" t="s">
        <v>74</v>
      </c>
      <c r="Z26" s="13" t="s">
        <v>56</v>
      </c>
      <c r="AA26" s="46"/>
    </row>
    <row r="27" ht="22.5" spans="1:27">
      <c r="A27" s="13">
        <v>18</v>
      </c>
      <c r="B27" s="11" t="s">
        <v>36</v>
      </c>
      <c r="C27" s="58" t="s">
        <v>38</v>
      </c>
      <c r="D27" s="58" t="s">
        <v>40</v>
      </c>
      <c r="E27" s="11" t="s">
        <v>49</v>
      </c>
      <c r="F27" s="11" t="s">
        <v>71</v>
      </c>
      <c r="G27" s="11" t="s">
        <v>124</v>
      </c>
      <c r="H27" s="11" t="s">
        <v>44</v>
      </c>
      <c r="I27" s="11" t="s">
        <v>125</v>
      </c>
      <c r="J27" s="61">
        <v>45717</v>
      </c>
      <c r="K27" s="61">
        <v>45962</v>
      </c>
      <c r="L27" s="13" t="s">
        <v>53</v>
      </c>
      <c r="M27" s="11" t="s">
        <v>126</v>
      </c>
      <c r="N27" s="10">
        <v>9</v>
      </c>
      <c r="O27" s="10">
        <v>9</v>
      </c>
      <c r="P27" s="10"/>
      <c r="Q27" s="10"/>
      <c r="R27" s="10"/>
      <c r="S27" s="11">
        <v>1</v>
      </c>
      <c r="T27" s="11">
        <v>278</v>
      </c>
      <c r="U27" s="11">
        <v>1032</v>
      </c>
      <c r="V27" s="11">
        <v>1</v>
      </c>
      <c r="W27" s="11">
        <v>80</v>
      </c>
      <c r="X27" s="11">
        <v>344</v>
      </c>
      <c r="Y27" s="11" t="s">
        <v>74</v>
      </c>
      <c r="Z27" s="13" t="s">
        <v>56</v>
      </c>
      <c r="AA27" s="46"/>
    </row>
    <row r="28" ht="22.5" spans="1:27">
      <c r="A28" s="13">
        <v>19</v>
      </c>
      <c r="B28" s="11" t="s">
        <v>36</v>
      </c>
      <c r="C28" s="58" t="s">
        <v>38</v>
      </c>
      <c r="D28" s="58" t="s">
        <v>40</v>
      </c>
      <c r="E28" s="11" t="s">
        <v>49</v>
      </c>
      <c r="F28" s="11" t="s">
        <v>71</v>
      </c>
      <c r="G28" s="11" t="s">
        <v>127</v>
      </c>
      <c r="H28" s="11" t="s">
        <v>44</v>
      </c>
      <c r="I28" s="11" t="s">
        <v>128</v>
      </c>
      <c r="J28" s="61">
        <v>45717</v>
      </c>
      <c r="K28" s="61">
        <v>45962</v>
      </c>
      <c r="L28" s="13" t="s">
        <v>53</v>
      </c>
      <c r="M28" s="11" t="s">
        <v>129</v>
      </c>
      <c r="N28" s="10">
        <v>10</v>
      </c>
      <c r="O28" s="10">
        <v>10</v>
      </c>
      <c r="P28" s="10"/>
      <c r="Q28" s="10"/>
      <c r="R28" s="10"/>
      <c r="S28" s="11">
        <v>1</v>
      </c>
      <c r="T28" s="11">
        <v>40</v>
      </c>
      <c r="U28" s="11">
        <v>182</v>
      </c>
      <c r="V28" s="11">
        <v>1</v>
      </c>
      <c r="W28" s="11">
        <v>11</v>
      </c>
      <c r="X28" s="11">
        <v>46</v>
      </c>
      <c r="Y28" s="11" t="s">
        <v>130</v>
      </c>
      <c r="Z28" s="13" t="s">
        <v>56</v>
      </c>
      <c r="AA28" s="46"/>
    </row>
    <row r="29" ht="33.75" spans="1:27">
      <c r="A29" s="13">
        <v>20</v>
      </c>
      <c r="B29" s="11" t="s">
        <v>36</v>
      </c>
      <c r="C29" s="58" t="s">
        <v>38</v>
      </c>
      <c r="D29" s="58" t="s">
        <v>40</v>
      </c>
      <c r="E29" s="13" t="s">
        <v>49</v>
      </c>
      <c r="F29" s="13" t="s">
        <v>131</v>
      </c>
      <c r="G29" s="13" t="s">
        <v>132</v>
      </c>
      <c r="H29" s="11" t="s">
        <v>44</v>
      </c>
      <c r="I29" s="13" t="s">
        <v>131</v>
      </c>
      <c r="J29" s="59">
        <v>45902</v>
      </c>
      <c r="K29" s="59">
        <v>45993</v>
      </c>
      <c r="L29" s="13" t="s">
        <v>53</v>
      </c>
      <c r="M29" s="13" t="s">
        <v>133</v>
      </c>
      <c r="N29" s="15">
        <v>8</v>
      </c>
      <c r="O29" s="15">
        <v>8</v>
      </c>
      <c r="P29" s="15"/>
      <c r="Q29" s="15"/>
      <c r="R29" s="15"/>
      <c r="S29" s="13">
        <v>1</v>
      </c>
      <c r="T29" s="13">
        <v>350</v>
      </c>
      <c r="U29" s="13">
        <v>1143</v>
      </c>
      <c r="V29" s="13">
        <v>1</v>
      </c>
      <c r="W29" s="13">
        <v>55</v>
      </c>
      <c r="X29" s="13">
        <v>226</v>
      </c>
      <c r="Y29" s="13" t="s">
        <v>134</v>
      </c>
      <c r="Z29" s="13" t="s">
        <v>68</v>
      </c>
      <c r="AA29" s="46"/>
    </row>
    <row r="30" ht="22.5" spans="1:27">
      <c r="A30" s="13">
        <v>21</v>
      </c>
      <c r="B30" s="11" t="s">
        <v>36</v>
      </c>
      <c r="C30" s="58" t="s">
        <v>38</v>
      </c>
      <c r="D30" s="58" t="s">
        <v>40</v>
      </c>
      <c r="E30" s="13" t="s">
        <v>49</v>
      </c>
      <c r="F30" s="13" t="s">
        <v>135</v>
      </c>
      <c r="G30" s="13" t="s">
        <v>136</v>
      </c>
      <c r="H30" s="11" t="s">
        <v>44</v>
      </c>
      <c r="I30" s="13" t="s">
        <v>137</v>
      </c>
      <c r="J30" s="59">
        <v>45658</v>
      </c>
      <c r="K30" s="59">
        <v>45962</v>
      </c>
      <c r="L30" s="13" t="s">
        <v>53</v>
      </c>
      <c r="M30" s="13" t="s">
        <v>138</v>
      </c>
      <c r="N30" s="15">
        <v>120</v>
      </c>
      <c r="O30" s="15">
        <v>120</v>
      </c>
      <c r="P30" s="15"/>
      <c r="Q30" s="15"/>
      <c r="R30" s="15"/>
      <c r="S30" s="13">
        <v>1</v>
      </c>
      <c r="T30" s="13">
        <v>151</v>
      </c>
      <c r="U30" s="13">
        <v>1136</v>
      </c>
      <c r="V30" s="13">
        <v>1</v>
      </c>
      <c r="W30" s="13">
        <v>56</v>
      </c>
      <c r="X30" s="13">
        <v>132</v>
      </c>
      <c r="Y30" s="13" t="s">
        <v>139</v>
      </c>
      <c r="Z30" s="13" t="s">
        <v>68</v>
      </c>
      <c r="AA30" s="13" t="s">
        <v>140</v>
      </c>
    </row>
    <row r="31" ht="33.75" spans="1:27">
      <c r="A31" s="13">
        <v>22</v>
      </c>
      <c r="B31" s="11" t="s">
        <v>36</v>
      </c>
      <c r="C31" s="58" t="s">
        <v>38</v>
      </c>
      <c r="D31" s="58" t="s">
        <v>40</v>
      </c>
      <c r="E31" s="58" t="s">
        <v>49</v>
      </c>
      <c r="F31" s="58" t="s">
        <v>141</v>
      </c>
      <c r="G31" s="58" t="s">
        <v>142</v>
      </c>
      <c r="H31" s="58" t="s">
        <v>44</v>
      </c>
      <c r="I31" s="58" t="s">
        <v>141</v>
      </c>
      <c r="J31" s="64">
        <v>45658</v>
      </c>
      <c r="K31" s="64">
        <v>45931</v>
      </c>
      <c r="L31" s="13" t="s">
        <v>53</v>
      </c>
      <c r="M31" s="58" t="s">
        <v>133</v>
      </c>
      <c r="N31" s="65">
        <v>20</v>
      </c>
      <c r="O31" s="65">
        <v>20</v>
      </c>
      <c r="P31" s="65"/>
      <c r="Q31" s="65"/>
      <c r="R31" s="65"/>
      <c r="S31" s="58">
        <v>1</v>
      </c>
      <c r="T31" s="58">
        <v>275</v>
      </c>
      <c r="U31" s="58">
        <v>887</v>
      </c>
      <c r="V31" s="58">
        <v>1</v>
      </c>
      <c r="W31" s="58">
        <v>40</v>
      </c>
      <c r="X31" s="58">
        <v>134</v>
      </c>
      <c r="Y31" s="58" t="s">
        <v>143</v>
      </c>
      <c r="Z31" s="58" t="s">
        <v>68</v>
      </c>
      <c r="AA31" s="46"/>
    </row>
    <row r="32" ht="33.75" spans="1:27">
      <c r="A32" s="13">
        <v>23</v>
      </c>
      <c r="B32" s="11" t="s">
        <v>36</v>
      </c>
      <c r="C32" s="58" t="s">
        <v>38</v>
      </c>
      <c r="D32" s="58" t="s">
        <v>40</v>
      </c>
      <c r="E32" s="13" t="s">
        <v>49</v>
      </c>
      <c r="F32" s="13" t="s">
        <v>144</v>
      </c>
      <c r="G32" s="13" t="s">
        <v>145</v>
      </c>
      <c r="H32" s="58" t="s">
        <v>44</v>
      </c>
      <c r="I32" s="13" t="s">
        <v>146</v>
      </c>
      <c r="J32" s="59">
        <v>45779</v>
      </c>
      <c r="K32" s="59">
        <v>45993</v>
      </c>
      <c r="L32" s="13" t="s">
        <v>53</v>
      </c>
      <c r="M32" s="13" t="s">
        <v>147</v>
      </c>
      <c r="N32" s="15">
        <v>16</v>
      </c>
      <c r="O32" s="15">
        <v>16</v>
      </c>
      <c r="P32" s="15"/>
      <c r="Q32" s="15"/>
      <c r="R32" s="15"/>
      <c r="S32" s="13">
        <v>1</v>
      </c>
      <c r="T32" s="13">
        <v>236</v>
      </c>
      <c r="U32" s="13">
        <v>950</v>
      </c>
      <c r="V32" s="13">
        <v>1</v>
      </c>
      <c r="W32" s="13">
        <v>2</v>
      </c>
      <c r="X32" s="13">
        <v>6</v>
      </c>
      <c r="Y32" s="13" t="s">
        <v>148</v>
      </c>
      <c r="Z32" s="13" t="s">
        <v>68</v>
      </c>
      <c r="AA32" s="46"/>
    </row>
    <row r="33" ht="33.75" spans="1:27">
      <c r="A33" s="13">
        <v>24</v>
      </c>
      <c r="B33" s="11" t="s">
        <v>36</v>
      </c>
      <c r="C33" s="58" t="s">
        <v>38</v>
      </c>
      <c r="D33" s="58" t="s">
        <v>40</v>
      </c>
      <c r="E33" s="13" t="s">
        <v>149</v>
      </c>
      <c r="F33" s="13" t="s">
        <v>150</v>
      </c>
      <c r="G33" s="13" t="s">
        <v>151</v>
      </c>
      <c r="H33" s="13" t="s">
        <v>44</v>
      </c>
      <c r="I33" s="13" t="s">
        <v>150</v>
      </c>
      <c r="J33" s="62">
        <v>45658</v>
      </c>
      <c r="K33" s="62">
        <v>45931</v>
      </c>
      <c r="L33" s="13" t="s">
        <v>53</v>
      </c>
      <c r="M33" s="13" t="s">
        <v>152</v>
      </c>
      <c r="N33" s="15">
        <v>30</v>
      </c>
      <c r="O33" s="15">
        <v>30</v>
      </c>
      <c r="P33" s="15"/>
      <c r="Q33" s="15"/>
      <c r="R33" s="15"/>
      <c r="S33" s="13">
        <v>1</v>
      </c>
      <c r="T33" s="13">
        <v>268</v>
      </c>
      <c r="U33" s="13">
        <v>890</v>
      </c>
      <c r="V33" s="13">
        <v>1</v>
      </c>
      <c r="W33" s="13">
        <v>75</v>
      </c>
      <c r="X33" s="13">
        <v>293</v>
      </c>
      <c r="Y33" s="13" t="s">
        <v>153</v>
      </c>
      <c r="Z33" s="13" t="s">
        <v>154</v>
      </c>
      <c r="AA33" s="46"/>
    </row>
    <row r="34" ht="33.75" spans="1:27">
      <c r="A34" s="13">
        <v>25</v>
      </c>
      <c r="B34" s="11" t="s">
        <v>36</v>
      </c>
      <c r="C34" s="58" t="s">
        <v>38</v>
      </c>
      <c r="D34" s="58" t="s">
        <v>40</v>
      </c>
      <c r="E34" s="13" t="s">
        <v>49</v>
      </c>
      <c r="F34" s="13" t="s">
        <v>155</v>
      </c>
      <c r="G34" s="13" t="s">
        <v>156</v>
      </c>
      <c r="H34" s="13" t="s">
        <v>44</v>
      </c>
      <c r="I34" s="13" t="s">
        <v>155</v>
      </c>
      <c r="J34" s="62">
        <v>45658</v>
      </c>
      <c r="K34" s="62">
        <v>45931</v>
      </c>
      <c r="L34" s="13" t="s">
        <v>53</v>
      </c>
      <c r="M34" s="13" t="s">
        <v>157</v>
      </c>
      <c r="N34" s="15">
        <v>10</v>
      </c>
      <c r="O34" s="15">
        <v>10</v>
      </c>
      <c r="P34" s="15"/>
      <c r="Q34" s="15"/>
      <c r="R34" s="15"/>
      <c r="S34" s="13">
        <v>1</v>
      </c>
      <c r="T34" s="13">
        <v>320</v>
      </c>
      <c r="U34" s="13">
        <v>1118</v>
      </c>
      <c r="V34" s="13">
        <v>1</v>
      </c>
      <c r="W34" s="13">
        <v>77</v>
      </c>
      <c r="X34" s="13">
        <v>316</v>
      </c>
      <c r="Y34" s="13" t="s">
        <v>153</v>
      </c>
      <c r="Z34" s="13" t="s">
        <v>158</v>
      </c>
      <c r="AA34" s="46"/>
    </row>
    <row r="35" ht="45" spans="1:27">
      <c r="A35" s="13">
        <v>26</v>
      </c>
      <c r="B35" s="11" t="s">
        <v>36</v>
      </c>
      <c r="C35" s="58" t="s">
        <v>38</v>
      </c>
      <c r="D35" s="58" t="s">
        <v>40</v>
      </c>
      <c r="E35" s="13" t="s">
        <v>49</v>
      </c>
      <c r="F35" s="13" t="s">
        <v>159</v>
      </c>
      <c r="G35" s="13" t="s">
        <v>160</v>
      </c>
      <c r="H35" s="13" t="s">
        <v>44</v>
      </c>
      <c r="I35" s="13" t="s">
        <v>161</v>
      </c>
      <c r="J35" s="64">
        <v>45717</v>
      </c>
      <c r="K35" s="64">
        <v>45992</v>
      </c>
      <c r="L35" s="13" t="s">
        <v>53</v>
      </c>
      <c r="M35" s="13" t="s">
        <v>162</v>
      </c>
      <c r="N35" s="15">
        <v>80</v>
      </c>
      <c r="O35" s="15">
        <v>80</v>
      </c>
      <c r="P35" s="15"/>
      <c r="Q35" s="15"/>
      <c r="R35" s="15"/>
      <c r="S35" s="13">
        <v>1</v>
      </c>
      <c r="T35" s="13">
        <v>592</v>
      </c>
      <c r="U35" s="13">
        <v>1854</v>
      </c>
      <c r="V35" s="13">
        <v>1</v>
      </c>
      <c r="W35" s="13">
        <v>177</v>
      </c>
      <c r="X35" s="13">
        <v>756</v>
      </c>
      <c r="Y35" s="13" t="s">
        <v>163</v>
      </c>
      <c r="Z35" s="13" t="s">
        <v>158</v>
      </c>
      <c r="AA35" s="46"/>
    </row>
    <row r="36" ht="33.75" spans="1:27">
      <c r="A36" s="13">
        <v>27</v>
      </c>
      <c r="B36" s="11" t="s">
        <v>36</v>
      </c>
      <c r="C36" s="58" t="s">
        <v>38</v>
      </c>
      <c r="D36" s="58" t="s">
        <v>40</v>
      </c>
      <c r="E36" s="13" t="s">
        <v>49</v>
      </c>
      <c r="F36" s="13" t="s">
        <v>164</v>
      </c>
      <c r="G36" s="13" t="s">
        <v>165</v>
      </c>
      <c r="H36" s="13" t="s">
        <v>44</v>
      </c>
      <c r="I36" s="13" t="s">
        <v>164</v>
      </c>
      <c r="J36" s="59">
        <v>45902</v>
      </c>
      <c r="K36" s="59">
        <v>45993</v>
      </c>
      <c r="L36" s="13" t="s">
        <v>53</v>
      </c>
      <c r="M36" s="13" t="s">
        <v>166</v>
      </c>
      <c r="N36" s="15">
        <v>30</v>
      </c>
      <c r="O36" s="15">
        <v>30</v>
      </c>
      <c r="P36" s="15"/>
      <c r="Q36" s="15"/>
      <c r="R36" s="15"/>
      <c r="S36" s="13">
        <v>1</v>
      </c>
      <c r="T36" s="13">
        <v>420</v>
      </c>
      <c r="U36" s="13">
        <v>1560</v>
      </c>
      <c r="V36" s="13">
        <v>1</v>
      </c>
      <c r="W36" s="13">
        <v>2</v>
      </c>
      <c r="X36" s="13">
        <v>5</v>
      </c>
      <c r="Y36" s="13" t="s">
        <v>134</v>
      </c>
      <c r="Z36" s="13" t="s">
        <v>68</v>
      </c>
      <c r="AA36" s="46"/>
    </row>
    <row r="37" ht="45" spans="1:27">
      <c r="A37" s="13">
        <v>28</v>
      </c>
      <c r="B37" s="11" t="s">
        <v>36</v>
      </c>
      <c r="C37" s="58" t="s">
        <v>38</v>
      </c>
      <c r="D37" s="58" t="s">
        <v>40</v>
      </c>
      <c r="E37" s="13" t="s">
        <v>167</v>
      </c>
      <c r="F37" s="13" t="s">
        <v>168</v>
      </c>
      <c r="G37" s="13" t="s">
        <v>124</v>
      </c>
      <c r="H37" s="13" t="s">
        <v>44</v>
      </c>
      <c r="I37" s="13" t="s">
        <v>169</v>
      </c>
      <c r="J37" s="60" t="s">
        <v>170</v>
      </c>
      <c r="K37" s="61" t="s">
        <v>171</v>
      </c>
      <c r="L37" s="11" t="s">
        <v>172</v>
      </c>
      <c r="M37" s="13" t="s">
        <v>173</v>
      </c>
      <c r="N37" s="15">
        <v>50</v>
      </c>
      <c r="O37" s="15">
        <v>50</v>
      </c>
      <c r="P37" s="15"/>
      <c r="Q37" s="15"/>
      <c r="R37" s="15"/>
      <c r="S37" s="13">
        <v>1</v>
      </c>
      <c r="T37" s="13">
        <v>651</v>
      </c>
      <c r="U37" s="13">
        <v>2071</v>
      </c>
      <c r="V37" s="13">
        <v>1</v>
      </c>
      <c r="W37" s="13">
        <v>143</v>
      </c>
      <c r="X37" s="13">
        <v>525</v>
      </c>
      <c r="Y37" s="13" t="s">
        <v>63</v>
      </c>
      <c r="Z37" s="11" t="s">
        <v>174</v>
      </c>
      <c r="AA37" s="46"/>
    </row>
    <row r="38" ht="22.5" spans="1:27">
      <c r="A38" s="13">
        <v>29</v>
      </c>
      <c r="B38" s="11" t="s">
        <v>36</v>
      </c>
      <c r="C38" s="58" t="s">
        <v>38</v>
      </c>
      <c r="D38" s="58" t="s">
        <v>40</v>
      </c>
      <c r="E38" s="11" t="s">
        <v>175</v>
      </c>
      <c r="F38" s="11" t="s">
        <v>176</v>
      </c>
      <c r="G38" s="11" t="s">
        <v>177</v>
      </c>
      <c r="H38" s="13" t="s">
        <v>44</v>
      </c>
      <c r="I38" s="11" t="s">
        <v>178</v>
      </c>
      <c r="J38" s="62">
        <v>45717</v>
      </c>
      <c r="K38" s="62">
        <v>45992</v>
      </c>
      <c r="L38" s="11" t="s">
        <v>179</v>
      </c>
      <c r="M38" s="11" t="s">
        <v>180</v>
      </c>
      <c r="N38" s="10">
        <v>50</v>
      </c>
      <c r="O38" s="10">
        <v>50</v>
      </c>
      <c r="P38" s="10"/>
      <c r="Q38" s="10"/>
      <c r="R38" s="10"/>
      <c r="S38" s="11">
        <v>1</v>
      </c>
      <c r="T38" s="11">
        <v>413</v>
      </c>
      <c r="U38" s="11">
        <v>1256</v>
      </c>
      <c r="V38" s="11">
        <v>1</v>
      </c>
      <c r="W38" s="11">
        <v>122</v>
      </c>
      <c r="X38" s="11">
        <v>453</v>
      </c>
      <c r="Y38" s="11" t="s">
        <v>181</v>
      </c>
      <c r="Z38" s="11" t="s">
        <v>182</v>
      </c>
      <c r="AA38" s="46"/>
    </row>
    <row r="39" ht="45" spans="1:27">
      <c r="A39" s="13">
        <v>30</v>
      </c>
      <c r="B39" s="11" t="s">
        <v>36</v>
      </c>
      <c r="C39" s="58" t="s">
        <v>38</v>
      </c>
      <c r="D39" s="58" t="s">
        <v>40</v>
      </c>
      <c r="E39" s="11" t="s">
        <v>175</v>
      </c>
      <c r="F39" s="11" t="s">
        <v>183</v>
      </c>
      <c r="G39" s="11" t="s">
        <v>184</v>
      </c>
      <c r="H39" s="13" t="s">
        <v>44</v>
      </c>
      <c r="I39" s="11" t="s">
        <v>185</v>
      </c>
      <c r="J39" s="61">
        <v>45658</v>
      </c>
      <c r="K39" s="66" t="s">
        <v>186</v>
      </c>
      <c r="L39" s="11" t="s">
        <v>179</v>
      </c>
      <c r="M39" s="11" t="s">
        <v>187</v>
      </c>
      <c r="N39" s="10">
        <v>12</v>
      </c>
      <c r="O39" s="10">
        <v>12</v>
      </c>
      <c r="P39" s="10"/>
      <c r="Q39" s="10"/>
      <c r="R39" s="10"/>
      <c r="S39" s="11">
        <v>1</v>
      </c>
      <c r="T39" s="11">
        <v>398</v>
      </c>
      <c r="U39" s="11">
        <v>1265</v>
      </c>
      <c r="V39" s="11">
        <v>1</v>
      </c>
      <c r="W39" s="11">
        <v>96</v>
      </c>
      <c r="X39" s="11">
        <v>351</v>
      </c>
      <c r="Y39" s="11" t="s">
        <v>174</v>
      </c>
      <c r="Z39" s="11" t="s">
        <v>174</v>
      </c>
      <c r="AA39" s="46"/>
    </row>
    <row r="40" ht="22.5" spans="1:27">
      <c r="A40" s="13">
        <v>31</v>
      </c>
      <c r="B40" s="11" t="s">
        <v>36</v>
      </c>
      <c r="C40" s="58" t="s">
        <v>38</v>
      </c>
      <c r="D40" s="58" t="s">
        <v>40</v>
      </c>
      <c r="E40" s="11" t="s">
        <v>175</v>
      </c>
      <c r="F40" s="11" t="s">
        <v>188</v>
      </c>
      <c r="G40" s="11" t="s">
        <v>189</v>
      </c>
      <c r="H40" s="13" t="s">
        <v>44</v>
      </c>
      <c r="I40" s="11" t="s">
        <v>190</v>
      </c>
      <c r="J40" s="61">
        <v>45689</v>
      </c>
      <c r="K40" s="61" t="s">
        <v>191</v>
      </c>
      <c r="L40" s="11" t="s">
        <v>179</v>
      </c>
      <c r="M40" s="11" t="s">
        <v>192</v>
      </c>
      <c r="N40" s="10">
        <v>8</v>
      </c>
      <c r="O40" s="10">
        <v>8</v>
      </c>
      <c r="P40" s="10"/>
      <c r="Q40" s="10"/>
      <c r="R40" s="10"/>
      <c r="S40" s="11">
        <v>1</v>
      </c>
      <c r="T40" s="11">
        <v>633</v>
      </c>
      <c r="U40" s="11">
        <v>2024</v>
      </c>
      <c r="V40" s="11">
        <v>1</v>
      </c>
      <c r="W40" s="11">
        <v>142</v>
      </c>
      <c r="X40" s="11">
        <v>479</v>
      </c>
      <c r="Y40" s="11" t="s">
        <v>193</v>
      </c>
      <c r="Z40" s="11" t="s">
        <v>174</v>
      </c>
      <c r="AA40" s="46"/>
    </row>
    <row r="41" ht="45" spans="1:27">
      <c r="A41" s="13">
        <v>32</v>
      </c>
      <c r="B41" s="11" t="s">
        <v>36</v>
      </c>
      <c r="C41" s="58" t="s">
        <v>38</v>
      </c>
      <c r="D41" s="58" t="s">
        <v>40</v>
      </c>
      <c r="E41" s="11" t="s">
        <v>194</v>
      </c>
      <c r="F41" s="11" t="s">
        <v>194</v>
      </c>
      <c r="G41" s="11" t="s">
        <v>195</v>
      </c>
      <c r="H41" s="13" t="s">
        <v>44</v>
      </c>
      <c r="I41" s="11" t="s">
        <v>194</v>
      </c>
      <c r="J41" s="60">
        <v>45658</v>
      </c>
      <c r="K41" s="60">
        <v>45992</v>
      </c>
      <c r="L41" s="13" t="s">
        <v>196</v>
      </c>
      <c r="M41" s="67" t="s">
        <v>197</v>
      </c>
      <c r="N41" s="10">
        <v>200</v>
      </c>
      <c r="O41" s="10">
        <v>200</v>
      </c>
      <c r="P41" s="10"/>
      <c r="Q41" s="10"/>
      <c r="R41" s="10"/>
      <c r="S41" s="11">
        <v>10</v>
      </c>
      <c r="T41" s="11">
        <v>706</v>
      </c>
      <c r="U41" s="11">
        <v>2775</v>
      </c>
      <c r="V41" s="11">
        <v>10</v>
      </c>
      <c r="W41" s="11">
        <v>125</v>
      </c>
      <c r="X41" s="11">
        <v>428</v>
      </c>
      <c r="Y41" s="11" t="s">
        <v>198</v>
      </c>
      <c r="Z41" s="67" t="s">
        <v>198</v>
      </c>
      <c r="AA41" s="46"/>
    </row>
    <row r="42" ht="56.25" spans="1:27">
      <c r="A42" s="13">
        <v>33</v>
      </c>
      <c r="B42" s="11" t="s">
        <v>36</v>
      </c>
      <c r="C42" s="58" t="s">
        <v>38</v>
      </c>
      <c r="D42" s="58" t="s">
        <v>40</v>
      </c>
      <c r="E42" s="11" t="s">
        <v>57</v>
      </c>
      <c r="F42" s="11" t="s">
        <v>199</v>
      </c>
      <c r="G42" s="11" t="s">
        <v>200</v>
      </c>
      <c r="H42" s="13" t="s">
        <v>44</v>
      </c>
      <c r="I42" s="11" t="s">
        <v>199</v>
      </c>
      <c r="J42" s="60">
        <v>45658</v>
      </c>
      <c r="K42" s="60">
        <v>45992</v>
      </c>
      <c r="L42" s="13" t="s">
        <v>201</v>
      </c>
      <c r="M42" s="67" t="s">
        <v>202</v>
      </c>
      <c r="N42" s="10">
        <v>31</v>
      </c>
      <c r="O42" s="10">
        <v>31</v>
      </c>
      <c r="P42" s="10"/>
      <c r="Q42" s="10"/>
      <c r="R42" s="10"/>
      <c r="S42" s="11">
        <v>1</v>
      </c>
      <c r="T42" s="11">
        <v>417</v>
      </c>
      <c r="U42" s="11">
        <v>1383</v>
      </c>
      <c r="V42" s="11">
        <v>1</v>
      </c>
      <c r="W42" s="11">
        <v>34</v>
      </c>
      <c r="X42" s="11">
        <v>76</v>
      </c>
      <c r="Y42" s="11" t="s">
        <v>203</v>
      </c>
      <c r="Z42" s="67" t="s">
        <v>84</v>
      </c>
      <c r="AA42" s="46"/>
    </row>
    <row r="43" ht="56.25" spans="1:27">
      <c r="A43" s="13">
        <v>34</v>
      </c>
      <c r="B43" s="11" t="s">
        <v>36</v>
      </c>
      <c r="C43" s="58" t="s">
        <v>38</v>
      </c>
      <c r="D43" s="58" t="s">
        <v>40</v>
      </c>
      <c r="E43" s="11" t="s">
        <v>204</v>
      </c>
      <c r="F43" s="11" t="s">
        <v>205</v>
      </c>
      <c r="G43" s="11" t="s">
        <v>206</v>
      </c>
      <c r="H43" s="13" t="s">
        <v>44</v>
      </c>
      <c r="I43" s="11" t="s">
        <v>205</v>
      </c>
      <c r="J43" s="68">
        <v>45658</v>
      </c>
      <c r="K43" s="68">
        <v>45992</v>
      </c>
      <c r="L43" s="69" t="s">
        <v>207</v>
      </c>
      <c r="M43" s="11" t="s">
        <v>208</v>
      </c>
      <c r="N43" s="10">
        <v>17</v>
      </c>
      <c r="O43" s="10">
        <v>17</v>
      </c>
      <c r="P43" s="10"/>
      <c r="Q43" s="10"/>
      <c r="R43" s="10"/>
      <c r="S43" s="11">
        <v>1</v>
      </c>
      <c r="T43" s="11">
        <v>224</v>
      </c>
      <c r="U43" s="11">
        <v>300</v>
      </c>
      <c r="V43" s="11">
        <v>1</v>
      </c>
      <c r="W43" s="11">
        <v>18</v>
      </c>
      <c r="X43" s="11">
        <v>72</v>
      </c>
      <c r="Y43" s="11" t="s">
        <v>209</v>
      </c>
      <c r="Z43" s="70" t="s">
        <v>210</v>
      </c>
      <c r="AA43" s="46"/>
    </row>
    <row r="44" ht="56.25" spans="1:27">
      <c r="A44" s="13">
        <v>35</v>
      </c>
      <c r="B44" s="11" t="s">
        <v>36</v>
      </c>
      <c r="C44" s="58" t="s">
        <v>38</v>
      </c>
      <c r="D44" s="58" t="s">
        <v>40</v>
      </c>
      <c r="E44" s="11" t="s">
        <v>211</v>
      </c>
      <c r="F44" s="11" t="s">
        <v>212</v>
      </c>
      <c r="G44" s="11" t="s">
        <v>213</v>
      </c>
      <c r="H44" s="13" t="s">
        <v>44</v>
      </c>
      <c r="I44" s="11" t="s">
        <v>212</v>
      </c>
      <c r="J44" s="61">
        <v>45658</v>
      </c>
      <c r="K44" s="61">
        <v>45992</v>
      </c>
      <c r="L44" s="11" t="s">
        <v>214</v>
      </c>
      <c r="M44" s="11" t="s">
        <v>215</v>
      </c>
      <c r="N44" s="10">
        <v>15</v>
      </c>
      <c r="O44" s="10">
        <v>15</v>
      </c>
      <c r="P44" s="10"/>
      <c r="Q44" s="10"/>
      <c r="R44" s="10"/>
      <c r="S44" s="11">
        <v>1</v>
      </c>
      <c r="T44" s="11">
        <v>238</v>
      </c>
      <c r="U44" s="11">
        <v>358</v>
      </c>
      <c r="V44" s="11">
        <v>1</v>
      </c>
      <c r="W44" s="11">
        <v>36</v>
      </c>
      <c r="X44" s="11">
        <v>71</v>
      </c>
      <c r="Y44" s="71" t="s">
        <v>216</v>
      </c>
      <c r="Z44" s="72" t="s">
        <v>217</v>
      </c>
      <c r="AA44" s="46"/>
    </row>
    <row r="45" ht="101.25" spans="1:27">
      <c r="A45" s="13">
        <v>36</v>
      </c>
      <c r="B45" s="11" t="s">
        <v>36</v>
      </c>
      <c r="C45" s="58" t="s">
        <v>38</v>
      </c>
      <c r="D45" s="58" t="s">
        <v>40</v>
      </c>
      <c r="E45" s="11" t="s">
        <v>218</v>
      </c>
      <c r="F45" s="11" t="s">
        <v>219</v>
      </c>
      <c r="G45" s="11" t="s">
        <v>220</v>
      </c>
      <c r="H45" s="13" t="s">
        <v>44</v>
      </c>
      <c r="I45" s="11" t="s">
        <v>219</v>
      </c>
      <c r="J45" s="61">
        <v>45659</v>
      </c>
      <c r="K45" s="61">
        <v>45993</v>
      </c>
      <c r="L45" s="11" t="s">
        <v>221</v>
      </c>
      <c r="M45" s="71" t="s">
        <v>222</v>
      </c>
      <c r="N45" s="10">
        <v>10</v>
      </c>
      <c r="O45" s="10">
        <v>10</v>
      </c>
      <c r="P45" s="10"/>
      <c r="Q45" s="10"/>
      <c r="R45" s="10"/>
      <c r="S45" s="11">
        <v>1</v>
      </c>
      <c r="T45" s="11">
        <v>105</v>
      </c>
      <c r="U45" s="11">
        <v>200</v>
      </c>
      <c r="V45" s="11">
        <v>1</v>
      </c>
      <c r="W45" s="11">
        <v>11</v>
      </c>
      <c r="X45" s="11">
        <v>35</v>
      </c>
      <c r="Y45" s="71" t="s">
        <v>223</v>
      </c>
      <c r="Z45" s="72" t="s">
        <v>224</v>
      </c>
      <c r="AA45" s="46"/>
    </row>
    <row r="46" ht="101.25" spans="1:27">
      <c r="A46" s="13">
        <v>37</v>
      </c>
      <c r="B46" s="11" t="s">
        <v>36</v>
      </c>
      <c r="C46" s="58" t="s">
        <v>38</v>
      </c>
      <c r="D46" s="58" t="s">
        <v>40</v>
      </c>
      <c r="E46" s="11" t="s">
        <v>225</v>
      </c>
      <c r="F46" s="11" t="s">
        <v>226</v>
      </c>
      <c r="G46" s="11" t="s">
        <v>227</v>
      </c>
      <c r="H46" s="13" t="s">
        <v>44</v>
      </c>
      <c r="I46" s="11" t="s">
        <v>226</v>
      </c>
      <c r="J46" s="61">
        <v>45658</v>
      </c>
      <c r="K46" s="61">
        <v>45992</v>
      </c>
      <c r="L46" s="11" t="s">
        <v>228</v>
      </c>
      <c r="M46" s="71" t="s">
        <v>229</v>
      </c>
      <c r="N46" s="10">
        <v>15</v>
      </c>
      <c r="O46" s="10">
        <v>15</v>
      </c>
      <c r="P46" s="10"/>
      <c r="Q46" s="10"/>
      <c r="R46" s="10"/>
      <c r="S46" s="11">
        <v>1</v>
      </c>
      <c r="T46" s="11">
        <v>21</v>
      </c>
      <c r="U46" s="11">
        <v>50</v>
      </c>
      <c r="V46" s="11">
        <v>1</v>
      </c>
      <c r="W46" s="11">
        <v>4</v>
      </c>
      <c r="X46" s="11">
        <v>10</v>
      </c>
      <c r="Y46" s="71" t="s">
        <v>230</v>
      </c>
      <c r="Z46" s="72" t="s">
        <v>231</v>
      </c>
      <c r="AA46" s="46"/>
    </row>
    <row r="47" ht="67.5" spans="1:27">
      <c r="A47" s="13">
        <v>38</v>
      </c>
      <c r="B47" s="11" t="s">
        <v>36</v>
      </c>
      <c r="C47" s="58" t="s">
        <v>38</v>
      </c>
      <c r="D47" s="58" t="s">
        <v>40</v>
      </c>
      <c r="E47" s="11" t="s">
        <v>232</v>
      </c>
      <c r="F47" s="11" t="s">
        <v>233</v>
      </c>
      <c r="G47" s="11" t="s">
        <v>234</v>
      </c>
      <c r="H47" s="13" t="s">
        <v>44</v>
      </c>
      <c r="I47" s="11" t="s">
        <v>233</v>
      </c>
      <c r="J47" s="61">
        <v>45658</v>
      </c>
      <c r="K47" s="61">
        <v>45992</v>
      </c>
      <c r="L47" s="11" t="s">
        <v>235</v>
      </c>
      <c r="M47" s="71" t="s">
        <v>236</v>
      </c>
      <c r="N47" s="10">
        <v>15</v>
      </c>
      <c r="O47" s="10">
        <v>15</v>
      </c>
      <c r="P47" s="10"/>
      <c r="Q47" s="10"/>
      <c r="R47" s="10"/>
      <c r="S47" s="11">
        <v>1</v>
      </c>
      <c r="T47" s="11">
        <v>387</v>
      </c>
      <c r="U47" s="11">
        <v>936</v>
      </c>
      <c r="V47" s="11">
        <v>1</v>
      </c>
      <c r="W47" s="11">
        <v>87</v>
      </c>
      <c r="X47" s="11">
        <v>125</v>
      </c>
      <c r="Y47" s="71" t="s">
        <v>237</v>
      </c>
      <c r="Z47" s="72" t="s">
        <v>238</v>
      </c>
      <c r="AA47" s="46"/>
    </row>
    <row r="48" ht="90" spans="1:27">
      <c r="A48" s="13">
        <v>39</v>
      </c>
      <c r="B48" s="11" t="s">
        <v>36</v>
      </c>
      <c r="C48" s="58" t="s">
        <v>38</v>
      </c>
      <c r="D48" s="58" t="s">
        <v>40</v>
      </c>
      <c r="E48" s="11" t="s">
        <v>239</v>
      </c>
      <c r="F48" s="11" t="s">
        <v>240</v>
      </c>
      <c r="G48" s="11" t="s">
        <v>241</v>
      </c>
      <c r="H48" s="13" t="s">
        <v>44</v>
      </c>
      <c r="I48" s="11" t="s">
        <v>240</v>
      </c>
      <c r="J48" s="61">
        <v>45658</v>
      </c>
      <c r="K48" s="61">
        <v>45809</v>
      </c>
      <c r="L48" s="11" t="s">
        <v>242</v>
      </c>
      <c r="M48" s="71" t="s">
        <v>243</v>
      </c>
      <c r="N48" s="10">
        <v>15</v>
      </c>
      <c r="O48" s="10">
        <v>15</v>
      </c>
      <c r="P48" s="10"/>
      <c r="Q48" s="10"/>
      <c r="R48" s="10"/>
      <c r="S48" s="11">
        <v>1</v>
      </c>
      <c r="T48" s="11">
        <v>28</v>
      </c>
      <c r="U48" s="11">
        <v>50</v>
      </c>
      <c r="V48" s="11">
        <v>1</v>
      </c>
      <c r="W48" s="11">
        <v>4</v>
      </c>
      <c r="X48" s="11">
        <v>9</v>
      </c>
      <c r="Y48" s="71" t="s">
        <v>244</v>
      </c>
      <c r="Z48" s="72" t="s">
        <v>231</v>
      </c>
      <c r="AA48" s="46"/>
    </row>
    <row r="49" ht="67.5" spans="1:27">
      <c r="A49" s="13">
        <v>40</v>
      </c>
      <c r="B49" s="11" t="s">
        <v>36</v>
      </c>
      <c r="C49" s="58" t="s">
        <v>38</v>
      </c>
      <c r="D49" s="58" t="s">
        <v>40</v>
      </c>
      <c r="E49" s="13" t="s">
        <v>245</v>
      </c>
      <c r="F49" s="13" t="s">
        <v>245</v>
      </c>
      <c r="G49" s="11" t="s">
        <v>246</v>
      </c>
      <c r="H49" s="13" t="s">
        <v>44</v>
      </c>
      <c r="I49" s="13" t="s">
        <v>245</v>
      </c>
      <c r="J49" s="60">
        <v>45870</v>
      </c>
      <c r="K49" s="60">
        <v>45992</v>
      </c>
      <c r="L49" s="13" t="s">
        <v>247</v>
      </c>
      <c r="M49" s="67" t="s">
        <v>248</v>
      </c>
      <c r="N49" s="73">
        <v>1083.403</v>
      </c>
      <c r="O49" s="73">
        <v>1041.203</v>
      </c>
      <c r="P49" s="10"/>
      <c r="Q49" s="10"/>
      <c r="R49" s="10"/>
      <c r="S49" s="11">
        <v>118</v>
      </c>
      <c r="T49" s="11">
        <v>10258</v>
      </c>
      <c r="U49" s="11">
        <v>18904</v>
      </c>
      <c r="V49" s="11">
        <v>118</v>
      </c>
      <c r="W49" s="11">
        <v>10258</v>
      </c>
      <c r="X49" s="11">
        <v>18904</v>
      </c>
      <c r="Y49" s="67" t="s">
        <v>249</v>
      </c>
      <c r="Z49" s="67" t="s">
        <v>250</v>
      </c>
      <c r="AA49" s="46"/>
    </row>
    <row r="50" ht="45" spans="1:27">
      <c r="A50" s="13">
        <v>41</v>
      </c>
      <c r="B50" s="11" t="s">
        <v>36</v>
      </c>
      <c r="C50" s="58" t="s">
        <v>38</v>
      </c>
      <c r="D50" s="58" t="s">
        <v>40</v>
      </c>
      <c r="E50" s="74" t="s">
        <v>251</v>
      </c>
      <c r="F50" s="74" t="s">
        <v>252</v>
      </c>
      <c r="G50" s="11" t="s">
        <v>253</v>
      </c>
      <c r="H50" s="13" t="s">
        <v>44</v>
      </c>
      <c r="I50" s="74" t="s">
        <v>252</v>
      </c>
      <c r="J50" s="75">
        <v>45658</v>
      </c>
      <c r="K50" s="75">
        <v>45992</v>
      </c>
      <c r="L50" s="74" t="s">
        <v>254</v>
      </c>
      <c r="M50" s="76" t="s">
        <v>255</v>
      </c>
      <c r="N50" s="10">
        <v>8.502</v>
      </c>
      <c r="O50" s="10">
        <v>8.502</v>
      </c>
      <c r="P50" s="10"/>
      <c r="Q50" s="10"/>
      <c r="R50" s="10"/>
      <c r="S50" s="11">
        <v>1</v>
      </c>
      <c r="T50" s="11">
        <v>314</v>
      </c>
      <c r="U50" s="11">
        <v>1100</v>
      </c>
      <c r="V50" s="11">
        <v>1</v>
      </c>
      <c r="W50" s="11">
        <v>47</v>
      </c>
      <c r="X50" s="11">
        <v>85</v>
      </c>
      <c r="Y50" s="76" t="s">
        <v>256</v>
      </c>
      <c r="Z50" s="76" t="s">
        <v>84</v>
      </c>
      <c r="AA50" s="46"/>
    </row>
    <row r="51" ht="45" spans="1:27">
      <c r="A51" s="13">
        <v>42</v>
      </c>
      <c r="B51" s="11" t="s">
        <v>36</v>
      </c>
      <c r="C51" s="58" t="s">
        <v>38</v>
      </c>
      <c r="D51" s="58" t="s">
        <v>40</v>
      </c>
      <c r="E51" s="13" t="s">
        <v>92</v>
      </c>
      <c r="F51" s="13" t="s">
        <v>93</v>
      </c>
      <c r="G51" s="11" t="s">
        <v>257</v>
      </c>
      <c r="H51" s="13" t="s">
        <v>44</v>
      </c>
      <c r="I51" s="13" t="s">
        <v>93</v>
      </c>
      <c r="J51" s="60">
        <v>45658</v>
      </c>
      <c r="K51" s="60">
        <v>45992</v>
      </c>
      <c r="L51" s="13" t="s">
        <v>97</v>
      </c>
      <c r="M51" s="67" t="s">
        <v>258</v>
      </c>
      <c r="N51" s="10">
        <v>8.814</v>
      </c>
      <c r="O51" s="10">
        <v>8.814</v>
      </c>
      <c r="P51" s="10"/>
      <c r="Q51" s="10"/>
      <c r="R51" s="10"/>
      <c r="S51" s="11">
        <v>1</v>
      </c>
      <c r="T51" s="11">
        <v>261</v>
      </c>
      <c r="U51" s="11">
        <v>574</v>
      </c>
      <c r="V51" s="11">
        <v>1</v>
      </c>
      <c r="W51" s="11">
        <v>20</v>
      </c>
      <c r="X51" s="11">
        <v>48</v>
      </c>
      <c r="Y51" s="67" t="s">
        <v>99</v>
      </c>
      <c r="Z51" s="67" t="s">
        <v>84</v>
      </c>
      <c r="AA51" s="46"/>
    </row>
    <row r="52" ht="45" spans="1:27">
      <c r="A52" s="13">
        <v>43</v>
      </c>
      <c r="B52" s="11" t="s">
        <v>36</v>
      </c>
      <c r="C52" s="58" t="s">
        <v>38</v>
      </c>
      <c r="D52" s="58" t="s">
        <v>40</v>
      </c>
      <c r="E52" s="13" t="s">
        <v>149</v>
      </c>
      <c r="F52" s="13" t="s">
        <v>259</v>
      </c>
      <c r="G52" s="11" t="s">
        <v>260</v>
      </c>
      <c r="H52" s="13" t="s">
        <v>44</v>
      </c>
      <c r="I52" s="13" t="s">
        <v>259</v>
      </c>
      <c r="J52" s="60">
        <v>45658</v>
      </c>
      <c r="K52" s="60">
        <v>45992</v>
      </c>
      <c r="L52" s="13" t="s">
        <v>53</v>
      </c>
      <c r="M52" s="67" t="s">
        <v>261</v>
      </c>
      <c r="N52" s="10">
        <v>8.45</v>
      </c>
      <c r="O52" s="10">
        <v>8.45</v>
      </c>
      <c r="P52" s="10"/>
      <c r="Q52" s="10"/>
      <c r="R52" s="10"/>
      <c r="S52" s="11">
        <v>1</v>
      </c>
      <c r="T52" s="11">
        <v>405</v>
      </c>
      <c r="U52" s="11">
        <v>987</v>
      </c>
      <c r="V52" s="11">
        <v>1</v>
      </c>
      <c r="W52" s="11">
        <v>98</v>
      </c>
      <c r="X52" s="11">
        <v>154</v>
      </c>
      <c r="Y52" s="67" t="s">
        <v>262</v>
      </c>
      <c r="Z52" s="67" t="s">
        <v>84</v>
      </c>
      <c r="AA52" s="46"/>
    </row>
    <row r="53" ht="45" spans="1:27">
      <c r="A53" s="13">
        <v>44</v>
      </c>
      <c r="B53" s="11" t="s">
        <v>36</v>
      </c>
      <c r="C53" s="58" t="s">
        <v>38</v>
      </c>
      <c r="D53" s="58" t="s">
        <v>40</v>
      </c>
      <c r="E53" s="13" t="s">
        <v>41</v>
      </c>
      <c r="F53" s="13" t="s">
        <v>87</v>
      </c>
      <c r="G53" s="11" t="s">
        <v>263</v>
      </c>
      <c r="H53" s="13" t="s">
        <v>44</v>
      </c>
      <c r="I53" s="13" t="s">
        <v>87</v>
      </c>
      <c r="J53" s="60">
        <v>45658</v>
      </c>
      <c r="K53" s="60">
        <v>45992</v>
      </c>
      <c r="L53" s="13" t="s">
        <v>45</v>
      </c>
      <c r="M53" s="67" t="s">
        <v>264</v>
      </c>
      <c r="N53" s="10">
        <v>8.112</v>
      </c>
      <c r="O53" s="10">
        <v>8.112</v>
      </c>
      <c r="P53" s="10"/>
      <c r="Q53" s="10"/>
      <c r="R53" s="10"/>
      <c r="S53" s="11">
        <v>1</v>
      </c>
      <c r="T53" s="11">
        <v>278</v>
      </c>
      <c r="U53" s="11">
        <v>775</v>
      </c>
      <c r="V53" s="11">
        <v>1</v>
      </c>
      <c r="W53" s="11">
        <v>54</v>
      </c>
      <c r="X53" s="11">
        <v>98</v>
      </c>
      <c r="Y53" s="67" t="s">
        <v>265</v>
      </c>
      <c r="Z53" s="67" t="s">
        <v>84</v>
      </c>
      <c r="AA53" s="46"/>
    </row>
    <row r="54" ht="45" spans="1:27">
      <c r="A54" s="13">
        <v>45</v>
      </c>
      <c r="B54" s="11" t="s">
        <v>36</v>
      </c>
      <c r="C54" s="58" t="s">
        <v>38</v>
      </c>
      <c r="D54" s="58" t="s">
        <v>40</v>
      </c>
      <c r="E54" s="13" t="s">
        <v>218</v>
      </c>
      <c r="F54" s="13" t="s">
        <v>266</v>
      </c>
      <c r="G54" s="11" t="s">
        <v>267</v>
      </c>
      <c r="H54" s="13" t="s">
        <v>44</v>
      </c>
      <c r="I54" s="13" t="s">
        <v>266</v>
      </c>
      <c r="J54" s="60">
        <v>45658</v>
      </c>
      <c r="K54" s="60">
        <v>45992</v>
      </c>
      <c r="L54" s="13" t="s">
        <v>268</v>
      </c>
      <c r="M54" s="67" t="s">
        <v>269</v>
      </c>
      <c r="N54" s="10">
        <v>13.754</v>
      </c>
      <c r="O54" s="10">
        <v>13.754</v>
      </c>
      <c r="P54" s="10"/>
      <c r="Q54" s="10"/>
      <c r="R54" s="10"/>
      <c r="S54" s="11">
        <v>1</v>
      </c>
      <c r="T54" s="11">
        <v>614</v>
      </c>
      <c r="U54" s="11">
        <v>1874</v>
      </c>
      <c r="V54" s="11">
        <v>1</v>
      </c>
      <c r="W54" s="11">
        <v>112</v>
      </c>
      <c r="X54" s="11">
        <v>258</v>
      </c>
      <c r="Y54" s="67" t="s">
        <v>270</v>
      </c>
      <c r="Z54" s="67" t="s">
        <v>84</v>
      </c>
      <c r="AA54" s="46"/>
    </row>
    <row r="55" ht="45" spans="1:27">
      <c r="A55" s="13">
        <v>46</v>
      </c>
      <c r="B55" s="11" t="s">
        <v>36</v>
      </c>
      <c r="C55" s="58" t="s">
        <v>38</v>
      </c>
      <c r="D55" s="58" t="s">
        <v>40</v>
      </c>
      <c r="E55" s="13" t="s">
        <v>41</v>
      </c>
      <c r="F55" s="13" t="s">
        <v>271</v>
      </c>
      <c r="G55" s="11" t="s">
        <v>272</v>
      </c>
      <c r="H55" s="13" t="s">
        <v>44</v>
      </c>
      <c r="I55" s="13" t="s">
        <v>271</v>
      </c>
      <c r="J55" s="60">
        <v>45658</v>
      </c>
      <c r="K55" s="60">
        <v>45992</v>
      </c>
      <c r="L55" s="13" t="s">
        <v>45</v>
      </c>
      <c r="M55" s="67" t="s">
        <v>273</v>
      </c>
      <c r="N55" s="10">
        <v>7.28</v>
      </c>
      <c r="O55" s="10">
        <v>7.28</v>
      </c>
      <c r="P55" s="10"/>
      <c r="Q55" s="10"/>
      <c r="R55" s="10"/>
      <c r="S55" s="11">
        <v>1</v>
      </c>
      <c r="T55" s="11">
        <v>324</v>
      </c>
      <c r="U55" s="11">
        <v>1165</v>
      </c>
      <c r="V55" s="11">
        <v>1</v>
      </c>
      <c r="W55" s="11">
        <v>14</v>
      </c>
      <c r="X55" s="11">
        <v>45</v>
      </c>
      <c r="Y55" s="67" t="s">
        <v>274</v>
      </c>
      <c r="Z55" s="67" t="s">
        <v>84</v>
      </c>
      <c r="AA55" s="46"/>
    </row>
    <row r="56" ht="56.25" spans="1:27">
      <c r="A56" s="13">
        <v>47</v>
      </c>
      <c r="B56" s="11" t="s">
        <v>36</v>
      </c>
      <c r="C56" s="58" t="s">
        <v>38</v>
      </c>
      <c r="D56" s="58" t="s">
        <v>40</v>
      </c>
      <c r="E56" s="13" t="s">
        <v>41</v>
      </c>
      <c r="F56" s="13" t="s">
        <v>275</v>
      </c>
      <c r="G56" s="13" t="s">
        <v>276</v>
      </c>
      <c r="H56" s="13" t="s">
        <v>44</v>
      </c>
      <c r="I56" s="13" t="s">
        <v>275</v>
      </c>
      <c r="J56" s="60">
        <v>45658</v>
      </c>
      <c r="K56" s="60">
        <v>45992</v>
      </c>
      <c r="L56" s="13" t="s">
        <v>45</v>
      </c>
      <c r="M56" s="67" t="s">
        <v>277</v>
      </c>
      <c r="N56" s="10">
        <v>15</v>
      </c>
      <c r="O56" s="10">
        <v>15</v>
      </c>
      <c r="P56" s="10"/>
      <c r="Q56" s="10"/>
      <c r="R56" s="10"/>
      <c r="S56" s="11">
        <v>1</v>
      </c>
      <c r="T56" s="11">
        <v>28</v>
      </c>
      <c r="U56" s="11">
        <v>50</v>
      </c>
      <c r="V56" s="11">
        <v>1</v>
      </c>
      <c r="W56" s="11">
        <v>3</v>
      </c>
      <c r="X56" s="11">
        <v>4</v>
      </c>
      <c r="Y56" s="67" t="s">
        <v>278</v>
      </c>
      <c r="Z56" s="67" t="s">
        <v>84</v>
      </c>
      <c r="AA56" s="46"/>
    </row>
    <row r="57" ht="56.25" spans="1:27">
      <c r="A57" s="13">
        <v>48</v>
      </c>
      <c r="B57" s="11" t="s">
        <v>36</v>
      </c>
      <c r="C57" s="58" t="s">
        <v>38</v>
      </c>
      <c r="D57" s="58" t="s">
        <v>40</v>
      </c>
      <c r="E57" s="74" t="s">
        <v>279</v>
      </c>
      <c r="F57" s="74" t="s">
        <v>280</v>
      </c>
      <c r="G57" s="11" t="s">
        <v>281</v>
      </c>
      <c r="H57" s="13" t="s">
        <v>44</v>
      </c>
      <c r="I57" s="74" t="s">
        <v>280</v>
      </c>
      <c r="J57" s="75">
        <v>45658</v>
      </c>
      <c r="K57" s="75">
        <v>45992</v>
      </c>
      <c r="L57" s="74" t="s">
        <v>282</v>
      </c>
      <c r="M57" s="76" t="s">
        <v>283</v>
      </c>
      <c r="N57" s="10">
        <v>12.885</v>
      </c>
      <c r="O57" s="10">
        <v>12.885</v>
      </c>
      <c r="P57" s="10"/>
      <c r="Q57" s="10"/>
      <c r="R57" s="10"/>
      <c r="S57" s="11">
        <v>1</v>
      </c>
      <c r="T57" s="11">
        <v>674</v>
      </c>
      <c r="U57" s="11">
        <v>2100</v>
      </c>
      <c r="V57" s="11">
        <v>1</v>
      </c>
      <c r="W57" s="11">
        <v>128</v>
      </c>
      <c r="X57" s="11">
        <v>411</v>
      </c>
      <c r="Y57" s="76" t="s">
        <v>284</v>
      </c>
      <c r="Z57" s="76" t="s">
        <v>84</v>
      </c>
      <c r="AA57" s="46"/>
    </row>
    <row r="58" ht="56.25" spans="1:27">
      <c r="A58" s="13">
        <v>49</v>
      </c>
      <c r="B58" s="11" t="s">
        <v>36</v>
      </c>
      <c r="C58" s="58" t="s">
        <v>38</v>
      </c>
      <c r="D58" s="58" t="s">
        <v>40</v>
      </c>
      <c r="E58" s="13" t="s">
        <v>167</v>
      </c>
      <c r="F58" s="13" t="s">
        <v>285</v>
      </c>
      <c r="G58" s="11" t="s">
        <v>286</v>
      </c>
      <c r="H58" s="13" t="s">
        <v>44</v>
      </c>
      <c r="I58" s="13" t="s">
        <v>285</v>
      </c>
      <c r="J58" s="75">
        <v>45658</v>
      </c>
      <c r="K58" s="75">
        <v>45992</v>
      </c>
      <c r="L58" s="13" t="s">
        <v>201</v>
      </c>
      <c r="M58" s="67" t="s">
        <v>287</v>
      </c>
      <c r="N58" s="10">
        <v>100</v>
      </c>
      <c r="O58" s="10">
        <v>100</v>
      </c>
      <c r="P58" s="10"/>
      <c r="Q58" s="10"/>
      <c r="R58" s="10"/>
      <c r="S58" s="11">
        <v>1</v>
      </c>
      <c r="T58" s="11">
        <v>67</v>
      </c>
      <c r="U58" s="11">
        <v>100</v>
      </c>
      <c r="V58" s="11">
        <v>1</v>
      </c>
      <c r="W58" s="11">
        <v>5</v>
      </c>
      <c r="X58" s="11">
        <v>12</v>
      </c>
      <c r="Y58" s="67" t="s">
        <v>288</v>
      </c>
      <c r="Z58" s="76" t="s">
        <v>84</v>
      </c>
      <c r="AA58" s="46"/>
    </row>
    <row r="59" ht="101.25" spans="1:27">
      <c r="A59" s="13">
        <v>50</v>
      </c>
      <c r="B59" s="11" t="s">
        <v>36</v>
      </c>
      <c r="C59" s="58" t="s">
        <v>38</v>
      </c>
      <c r="D59" s="58" t="s">
        <v>40</v>
      </c>
      <c r="E59" s="11" t="s">
        <v>289</v>
      </c>
      <c r="F59" s="11" t="s">
        <v>289</v>
      </c>
      <c r="G59" s="11" t="s">
        <v>290</v>
      </c>
      <c r="H59" s="13" t="s">
        <v>44</v>
      </c>
      <c r="I59" s="11" t="s">
        <v>289</v>
      </c>
      <c r="J59" s="61">
        <v>45899</v>
      </c>
      <c r="K59" s="61">
        <v>46021</v>
      </c>
      <c r="L59" s="11" t="s">
        <v>201</v>
      </c>
      <c r="M59" s="71" t="s">
        <v>291</v>
      </c>
      <c r="N59" s="10">
        <v>61</v>
      </c>
      <c r="O59" s="10">
        <v>61</v>
      </c>
      <c r="P59" s="10"/>
      <c r="Q59" s="10"/>
      <c r="R59" s="10"/>
      <c r="S59" s="11">
        <v>1158</v>
      </c>
      <c r="T59" s="11">
        <v>8014</v>
      </c>
      <c r="U59" s="11">
        <v>20047</v>
      </c>
      <c r="V59" s="11">
        <v>1158</v>
      </c>
      <c r="W59" s="11">
        <v>778</v>
      </c>
      <c r="X59" s="11">
        <v>2015</v>
      </c>
      <c r="Y59" s="71" t="s">
        <v>292</v>
      </c>
      <c r="Z59" s="72" t="s">
        <v>293</v>
      </c>
      <c r="AA59" s="46"/>
    </row>
    <row r="60" ht="33.75" spans="1:27">
      <c r="A60" s="13">
        <v>51</v>
      </c>
      <c r="B60" s="11" t="s">
        <v>36</v>
      </c>
      <c r="C60" s="58" t="s">
        <v>38</v>
      </c>
      <c r="D60" s="58" t="s">
        <v>40</v>
      </c>
      <c r="E60" s="77" t="s">
        <v>194</v>
      </c>
      <c r="F60" s="77" t="s">
        <v>194</v>
      </c>
      <c r="G60" s="11" t="s">
        <v>294</v>
      </c>
      <c r="H60" s="13" t="s">
        <v>44</v>
      </c>
      <c r="I60" s="77" t="s">
        <v>194</v>
      </c>
      <c r="J60" s="61">
        <v>45901</v>
      </c>
      <c r="K60" s="61">
        <v>45992</v>
      </c>
      <c r="L60" s="13" t="s">
        <v>201</v>
      </c>
      <c r="M60" s="78" t="s">
        <v>295</v>
      </c>
      <c r="N60" s="10">
        <v>1200</v>
      </c>
      <c r="O60" s="10">
        <v>1200</v>
      </c>
      <c r="P60" s="10"/>
      <c r="Q60" s="10"/>
      <c r="R60" s="10"/>
      <c r="S60" s="11">
        <v>14</v>
      </c>
      <c r="T60" s="11">
        <v>8752</v>
      </c>
      <c r="U60" s="11">
        <v>23158</v>
      </c>
      <c r="V60" s="11">
        <v>14</v>
      </c>
      <c r="W60" s="11">
        <v>958</v>
      </c>
      <c r="X60" s="11">
        <v>3216</v>
      </c>
      <c r="Y60" s="78" t="s">
        <v>296</v>
      </c>
      <c r="Z60" s="78" t="s">
        <v>297</v>
      </c>
      <c r="AA60" s="46"/>
    </row>
    <row r="61" ht="146.25" spans="1:27">
      <c r="A61" s="13">
        <v>52</v>
      </c>
      <c r="B61" s="11" t="s">
        <v>36</v>
      </c>
      <c r="C61" s="58" t="s">
        <v>38</v>
      </c>
      <c r="D61" s="58" t="s">
        <v>40</v>
      </c>
      <c r="E61" s="11" t="s">
        <v>100</v>
      </c>
      <c r="F61" s="11" t="s">
        <v>298</v>
      </c>
      <c r="G61" s="11" t="s">
        <v>299</v>
      </c>
      <c r="H61" s="13" t="s">
        <v>44</v>
      </c>
      <c r="I61" s="11" t="s">
        <v>298</v>
      </c>
      <c r="J61" s="61">
        <v>45931</v>
      </c>
      <c r="K61" s="61">
        <v>45992</v>
      </c>
      <c r="L61" s="11" t="s">
        <v>103</v>
      </c>
      <c r="M61" s="71" t="s">
        <v>300</v>
      </c>
      <c r="N61" s="10">
        <v>15</v>
      </c>
      <c r="O61" s="10">
        <v>15</v>
      </c>
      <c r="P61" s="10"/>
      <c r="Q61" s="10"/>
      <c r="R61" s="10"/>
      <c r="S61" s="11">
        <v>1</v>
      </c>
      <c r="T61" s="11">
        <v>335</v>
      </c>
      <c r="U61" s="11">
        <v>1258</v>
      </c>
      <c r="V61" s="11">
        <v>1</v>
      </c>
      <c r="W61" s="11">
        <v>42</v>
      </c>
      <c r="X61" s="11">
        <v>103</v>
      </c>
      <c r="Y61" s="71" t="s">
        <v>301</v>
      </c>
      <c r="Z61" s="72" t="s">
        <v>302</v>
      </c>
      <c r="AA61" s="46"/>
    </row>
    <row r="62" ht="56.25" spans="1:27">
      <c r="A62" s="13">
        <v>53</v>
      </c>
      <c r="B62" s="11" t="s">
        <v>36</v>
      </c>
      <c r="C62" s="58" t="s">
        <v>38</v>
      </c>
      <c r="D62" s="58" t="s">
        <v>40</v>
      </c>
      <c r="E62" s="11" t="s">
        <v>211</v>
      </c>
      <c r="F62" s="11" t="s">
        <v>303</v>
      </c>
      <c r="G62" s="11" t="s">
        <v>304</v>
      </c>
      <c r="H62" s="13" t="s">
        <v>44</v>
      </c>
      <c r="I62" s="11" t="s">
        <v>303</v>
      </c>
      <c r="J62" s="61">
        <v>45931</v>
      </c>
      <c r="K62" s="61">
        <v>45992</v>
      </c>
      <c r="L62" s="13" t="s">
        <v>305</v>
      </c>
      <c r="M62" s="11" t="s">
        <v>306</v>
      </c>
      <c r="N62" s="10">
        <v>8</v>
      </c>
      <c r="O62" s="10">
        <v>8</v>
      </c>
      <c r="P62" s="10"/>
      <c r="Q62" s="10"/>
      <c r="R62" s="10"/>
      <c r="S62" s="11">
        <v>1</v>
      </c>
      <c r="T62" s="11">
        <v>61</v>
      </c>
      <c r="U62" s="11">
        <v>128</v>
      </c>
      <c r="V62" s="11">
        <v>1</v>
      </c>
      <c r="W62" s="11">
        <v>4</v>
      </c>
      <c r="X62" s="11">
        <v>11</v>
      </c>
      <c r="Y62" s="79" t="s">
        <v>307</v>
      </c>
      <c r="Z62" s="79" t="s">
        <v>308</v>
      </c>
      <c r="AA62" s="46"/>
    </row>
    <row r="63" ht="67.5" spans="1:27">
      <c r="A63" s="13">
        <v>54</v>
      </c>
      <c r="B63" s="11" t="s">
        <v>36</v>
      </c>
      <c r="C63" s="58" t="s">
        <v>38</v>
      </c>
      <c r="D63" s="58" t="s">
        <v>40</v>
      </c>
      <c r="E63" s="11" t="s">
        <v>167</v>
      </c>
      <c r="F63" s="13" t="s">
        <v>285</v>
      </c>
      <c r="G63" s="13" t="s">
        <v>309</v>
      </c>
      <c r="H63" s="13" t="s">
        <v>44</v>
      </c>
      <c r="I63" s="13" t="s">
        <v>285</v>
      </c>
      <c r="J63" s="60">
        <v>45931</v>
      </c>
      <c r="K63" s="61">
        <v>45992</v>
      </c>
      <c r="L63" s="11" t="s">
        <v>310</v>
      </c>
      <c r="M63" s="13" t="s">
        <v>311</v>
      </c>
      <c r="N63" s="10">
        <v>15</v>
      </c>
      <c r="O63" s="10">
        <v>15</v>
      </c>
      <c r="P63" s="10"/>
      <c r="Q63" s="10"/>
      <c r="R63" s="10"/>
      <c r="S63" s="11">
        <v>1</v>
      </c>
      <c r="T63" s="11">
        <v>358</v>
      </c>
      <c r="U63" s="11">
        <v>1578</v>
      </c>
      <c r="V63" s="11">
        <v>1</v>
      </c>
      <c r="W63" s="11">
        <v>57</v>
      </c>
      <c r="X63" s="11">
        <v>114</v>
      </c>
      <c r="Y63" s="13" t="s">
        <v>312</v>
      </c>
      <c r="Z63" s="13" t="s">
        <v>313</v>
      </c>
      <c r="AA63" s="46"/>
    </row>
    <row r="64" ht="168.75" spans="1:27">
      <c r="A64" s="13">
        <v>55</v>
      </c>
      <c r="B64" s="11" t="s">
        <v>36</v>
      </c>
      <c r="C64" s="58" t="s">
        <v>38</v>
      </c>
      <c r="D64" s="58" t="s">
        <v>40</v>
      </c>
      <c r="E64" s="11" t="s">
        <v>314</v>
      </c>
      <c r="F64" s="11" t="s">
        <v>315</v>
      </c>
      <c r="G64" s="11" t="s">
        <v>316</v>
      </c>
      <c r="H64" s="13" t="s">
        <v>44</v>
      </c>
      <c r="I64" s="11" t="s">
        <v>315</v>
      </c>
      <c r="J64" s="61">
        <v>45748</v>
      </c>
      <c r="K64" s="61">
        <v>45992</v>
      </c>
      <c r="L64" s="26" t="s">
        <v>317</v>
      </c>
      <c r="M64" s="11" t="s">
        <v>318</v>
      </c>
      <c r="N64" s="10">
        <v>11</v>
      </c>
      <c r="O64" s="10">
        <v>11</v>
      </c>
      <c r="P64" s="10"/>
      <c r="Q64" s="10"/>
      <c r="R64" s="10"/>
      <c r="S64" s="11">
        <v>1</v>
      </c>
      <c r="T64" s="11">
        <v>1089</v>
      </c>
      <c r="U64" s="11">
        <v>2241</v>
      </c>
      <c r="V64" s="11">
        <v>1</v>
      </c>
      <c r="W64" s="11">
        <v>62</v>
      </c>
      <c r="X64" s="11">
        <v>134</v>
      </c>
      <c r="Y64" s="71" t="s">
        <v>319</v>
      </c>
      <c r="Z64" s="71" t="s">
        <v>320</v>
      </c>
      <c r="AA64" s="46"/>
    </row>
    <row r="65" ht="191.25" spans="1:27">
      <c r="A65" s="13">
        <v>56</v>
      </c>
      <c r="B65" s="11" t="s">
        <v>36</v>
      </c>
      <c r="C65" s="58" t="s">
        <v>38</v>
      </c>
      <c r="D65" s="58" t="s">
        <v>40</v>
      </c>
      <c r="E65" s="11" t="s">
        <v>100</v>
      </c>
      <c r="F65" s="11" t="s">
        <v>111</v>
      </c>
      <c r="G65" s="11" t="s">
        <v>321</v>
      </c>
      <c r="H65" s="13" t="s">
        <v>44</v>
      </c>
      <c r="I65" s="11" t="s">
        <v>111</v>
      </c>
      <c r="J65" s="61">
        <v>45659</v>
      </c>
      <c r="K65" s="61">
        <v>45993</v>
      </c>
      <c r="L65" s="11" t="s">
        <v>221</v>
      </c>
      <c r="M65" s="71" t="s">
        <v>322</v>
      </c>
      <c r="N65" s="10">
        <v>15</v>
      </c>
      <c r="O65" s="10">
        <v>15</v>
      </c>
      <c r="P65" s="10"/>
      <c r="Q65" s="10"/>
      <c r="R65" s="10"/>
      <c r="S65" s="11">
        <v>1</v>
      </c>
      <c r="T65" s="11">
        <v>82</v>
      </c>
      <c r="U65" s="11">
        <v>200</v>
      </c>
      <c r="V65" s="11">
        <v>1</v>
      </c>
      <c r="W65" s="11">
        <v>2</v>
      </c>
      <c r="X65" s="11">
        <v>8</v>
      </c>
      <c r="Y65" s="71" t="s">
        <v>223</v>
      </c>
      <c r="Z65" s="72" t="s">
        <v>224</v>
      </c>
      <c r="AA65" s="46"/>
    </row>
    <row r="66" ht="45" spans="1:27">
      <c r="A66" s="13">
        <v>57</v>
      </c>
      <c r="B66" s="11" t="s">
        <v>36</v>
      </c>
      <c r="C66" s="58" t="s">
        <v>38</v>
      </c>
      <c r="D66" s="58" t="s">
        <v>40</v>
      </c>
      <c r="E66" s="11" t="s">
        <v>194</v>
      </c>
      <c r="F66" s="11" t="s">
        <v>194</v>
      </c>
      <c r="G66" s="67" t="s">
        <v>323</v>
      </c>
      <c r="H66" s="13" t="s">
        <v>44</v>
      </c>
      <c r="I66" s="11" t="s">
        <v>194</v>
      </c>
      <c r="J66" s="61">
        <v>45931</v>
      </c>
      <c r="K66" s="61">
        <v>45962</v>
      </c>
      <c r="L66" s="13" t="s">
        <v>324</v>
      </c>
      <c r="M66" s="80" t="s">
        <v>325</v>
      </c>
      <c r="N66" s="10">
        <v>113.5</v>
      </c>
      <c r="O66" s="10">
        <v>113.5</v>
      </c>
      <c r="P66" s="10"/>
      <c r="Q66" s="10"/>
      <c r="R66" s="10"/>
      <c r="S66" s="11">
        <v>12</v>
      </c>
      <c r="T66" s="11">
        <v>1254</v>
      </c>
      <c r="U66" s="11">
        <v>3650</v>
      </c>
      <c r="V66" s="11">
        <v>12</v>
      </c>
      <c r="W66" s="11">
        <v>84</v>
      </c>
      <c r="X66" s="11">
        <v>187</v>
      </c>
      <c r="Y66" s="67" t="s">
        <v>326</v>
      </c>
      <c r="Z66" s="67" t="s">
        <v>327</v>
      </c>
      <c r="AA66" s="46"/>
    </row>
    <row r="67" ht="67.5" spans="1:27">
      <c r="A67" s="13">
        <v>58</v>
      </c>
      <c r="B67" s="11" t="s">
        <v>36</v>
      </c>
      <c r="C67" s="58" t="s">
        <v>38</v>
      </c>
      <c r="D67" s="58" t="s">
        <v>40</v>
      </c>
      <c r="E67" s="11" t="s">
        <v>41</v>
      </c>
      <c r="F67" s="11" t="s">
        <v>80</v>
      </c>
      <c r="G67" s="66" t="s">
        <v>328</v>
      </c>
      <c r="H67" s="13" t="s">
        <v>44</v>
      </c>
      <c r="I67" s="11" t="s">
        <v>80</v>
      </c>
      <c r="J67" s="66" t="s">
        <v>329</v>
      </c>
      <c r="K67" s="66" t="s">
        <v>330</v>
      </c>
      <c r="L67" s="11" t="s">
        <v>45</v>
      </c>
      <c r="M67" s="81" t="s">
        <v>331</v>
      </c>
      <c r="N67" s="10">
        <v>15</v>
      </c>
      <c r="O67" s="10">
        <v>15</v>
      </c>
      <c r="P67" s="10"/>
      <c r="Q67" s="10"/>
      <c r="R67" s="10"/>
      <c r="S67" s="11">
        <v>1</v>
      </c>
      <c r="T67" s="11">
        <v>136</v>
      </c>
      <c r="U67" s="11">
        <v>300</v>
      </c>
      <c r="V67" s="11">
        <v>1</v>
      </c>
      <c r="W67" s="11">
        <v>19</v>
      </c>
      <c r="X67" s="11">
        <v>42</v>
      </c>
      <c r="Y67" s="82" t="s">
        <v>332</v>
      </c>
      <c r="Z67" s="82" t="s">
        <v>333</v>
      </c>
      <c r="AA67" s="46"/>
    </row>
    <row r="68" spans="1:27">
      <c r="A68" s="29" t="s">
        <v>334</v>
      </c>
      <c r="B68" s="16" t="s">
        <v>36</v>
      </c>
      <c r="C68" s="16" t="s">
        <v>38</v>
      </c>
      <c r="D68" s="16" t="s">
        <v>335</v>
      </c>
      <c r="E68" s="11"/>
      <c r="F68" s="11"/>
      <c r="G68" s="11"/>
      <c r="H68" s="11"/>
      <c r="I68" s="11"/>
      <c r="J68" s="61"/>
      <c r="K68" s="66"/>
      <c r="L68" s="11"/>
      <c r="M68" s="11"/>
      <c r="N68" s="21">
        <v>507.2</v>
      </c>
      <c r="O68" s="21">
        <v>507.2</v>
      </c>
      <c r="P68" s="21"/>
      <c r="Q68" s="21"/>
      <c r="R68" s="21"/>
      <c r="S68" s="21">
        <v>3</v>
      </c>
      <c r="T68" s="21">
        <v>840</v>
      </c>
      <c r="U68" s="21">
        <v>2497</v>
      </c>
      <c r="V68" s="21">
        <v>3</v>
      </c>
      <c r="W68" s="21">
        <v>264</v>
      </c>
      <c r="X68" s="21">
        <v>896</v>
      </c>
      <c r="Y68" s="11"/>
      <c r="Z68" s="11"/>
      <c r="AA68" s="46"/>
    </row>
    <row r="69" ht="33.75" spans="1:27">
      <c r="A69" s="13">
        <v>59</v>
      </c>
      <c r="B69" s="11" t="s">
        <v>36</v>
      </c>
      <c r="C69" s="11" t="s">
        <v>38</v>
      </c>
      <c r="D69" s="11" t="s">
        <v>335</v>
      </c>
      <c r="E69" s="11" t="s">
        <v>336</v>
      </c>
      <c r="F69" s="11" t="s">
        <v>337</v>
      </c>
      <c r="G69" s="83" t="s">
        <v>338</v>
      </c>
      <c r="H69" s="11" t="s">
        <v>44</v>
      </c>
      <c r="I69" s="11" t="s">
        <v>337</v>
      </c>
      <c r="J69" s="61">
        <v>45689</v>
      </c>
      <c r="K69" s="61">
        <v>45809</v>
      </c>
      <c r="L69" s="11" t="s">
        <v>339</v>
      </c>
      <c r="M69" s="11" t="s">
        <v>340</v>
      </c>
      <c r="N69" s="15">
        <v>100</v>
      </c>
      <c r="O69" s="84">
        <v>100</v>
      </c>
      <c r="P69" s="84"/>
      <c r="Q69" s="10"/>
      <c r="R69" s="10"/>
      <c r="S69" s="11">
        <v>1</v>
      </c>
      <c r="T69" s="19">
        <v>451</v>
      </c>
      <c r="U69" s="13">
        <v>1274</v>
      </c>
      <c r="V69" s="11">
        <v>1</v>
      </c>
      <c r="W69" s="28">
        <v>138</v>
      </c>
      <c r="X69" s="19">
        <v>446</v>
      </c>
      <c r="Y69" s="11" t="s">
        <v>341</v>
      </c>
      <c r="Z69" s="11" t="s">
        <v>56</v>
      </c>
      <c r="AA69" s="46"/>
    </row>
    <row r="70" ht="33.75" spans="1:27">
      <c r="A70" s="13">
        <v>60</v>
      </c>
      <c r="B70" s="11" t="s">
        <v>36</v>
      </c>
      <c r="C70" s="13" t="s">
        <v>38</v>
      </c>
      <c r="D70" s="13" t="s">
        <v>335</v>
      </c>
      <c r="E70" s="13" t="s">
        <v>342</v>
      </c>
      <c r="F70" s="13" t="s">
        <v>343</v>
      </c>
      <c r="G70" s="13" t="s">
        <v>344</v>
      </c>
      <c r="H70" s="11" t="s">
        <v>44</v>
      </c>
      <c r="I70" s="66" t="s">
        <v>345</v>
      </c>
      <c r="J70" s="61">
        <v>45689</v>
      </c>
      <c r="K70" s="61">
        <v>45992</v>
      </c>
      <c r="L70" s="13" t="s">
        <v>346</v>
      </c>
      <c r="M70" s="13" t="s">
        <v>347</v>
      </c>
      <c r="N70" s="15">
        <v>400</v>
      </c>
      <c r="O70" s="15">
        <v>400</v>
      </c>
      <c r="P70" s="15"/>
      <c r="Q70" s="15"/>
      <c r="R70" s="15"/>
      <c r="S70" s="13">
        <v>1</v>
      </c>
      <c r="T70" s="13">
        <v>350</v>
      </c>
      <c r="U70" s="13">
        <v>1138</v>
      </c>
      <c r="V70" s="13">
        <v>1</v>
      </c>
      <c r="W70" s="13">
        <v>124</v>
      </c>
      <c r="X70" s="13">
        <v>444</v>
      </c>
      <c r="Y70" s="13" t="s">
        <v>348</v>
      </c>
      <c r="Z70" s="13" t="s">
        <v>349</v>
      </c>
      <c r="AA70" s="46"/>
    </row>
    <row r="71" ht="78.75" spans="1:27">
      <c r="A71" s="13">
        <v>61</v>
      </c>
      <c r="B71" s="11" t="s">
        <v>36</v>
      </c>
      <c r="C71" s="13" t="s">
        <v>38</v>
      </c>
      <c r="D71" s="13" t="s">
        <v>335</v>
      </c>
      <c r="E71" s="13" t="s">
        <v>92</v>
      </c>
      <c r="F71" s="11" t="s">
        <v>350</v>
      </c>
      <c r="G71" s="11" t="s">
        <v>351</v>
      </c>
      <c r="H71" s="11" t="s">
        <v>44</v>
      </c>
      <c r="I71" s="11" t="s">
        <v>350</v>
      </c>
      <c r="J71" s="61">
        <v>45931</v>
      </c>
      <c r="K71" s="61">
        <v>45992</v>
      </c>
      <c r="L71" s="11" t="s">
        <v>97</v>
      </c>
      <c r="M71" s="11" t="s">
        <v>352</v>
      </c>
      <c r="N71" s="15">
        <v>7.2</v>
      </c>
      <c r="O71" s="15">
        <v>7.2</v>
      </c>
      <c r="P71" s="15"/>
      <c r="Q71" s="15"/>
      <c r="R71" s="15"/>
      <c r="S71" s="13">
        <v>1</v>
      </c>
      <c r="T71" s="13">
        <v>39</v>
      </c>
      <c r="U71" s="13">
        <v>85</v>
      </c>
      <c r="V71" s="13">
        <v>1</v>
      </c>
      <c r="W71" s="13">
        <v>2</v>
      </c>
      <c r="X71" s="13">
        <v>6</v>
      </c>
      <c r="Y71" s="13" t="s">
        <v>353</v>
      </c>
      <c r="Z71" s="13" t="s">
        <v>354</v>
      </c>
      <c r="AA71" s="46"/>
    </row>
    <row r="72" ht="22.5" spans="1:27">
      <c r="A72" s="29" t="s">
        <v>355</v>
      </c>
      <c r="B72" s="16" t="s">
        <v>36</v>
      </c>
      <c r="C72" s="20" t="s">
        <v>38</v>
      </c>
      <c r="D72" s="16" t="s">
        <v>356</v>
      </c>
      <c r="E72" s="13"/>
      <c r="F72" s="13"/>
      <c r="G72" s="13"/>
      <c r="H72" s="11"/>
      <c r="I72" s="66"/>
      <c r="J72" s="13"/>
      <c r="K72" s="15"/>
      <c r="L72" s="13"/>
      <c r="M72" s="13"/>
      <c r="N72" s="21">
        <f t="shared" ref="N72:X72" si="5">SUM(N73:N76)</f>
        <v>95</v>
      </c>
      <c r="O72" s="21">
        <f t="shared" si="5"/>
        <v>95</v>
      </c>
      <c r="P72" s="21"/>
      <c r="Q72" s="21"/>
      <c r="R72" s="21"/>
      <c r="S72" s="20">
        <f t="shared" si="5"/>
        <v>4</v>
      </c>
      <c r="T72" s="20">
        <f t="shared" si="5"/>
        <v>2907</v>
      </c>
      <c r="U72" s="20">
        <f t="shared" si="5"/>
        <v>10053</v>
      </c>
      <c r="V72" s="20">
        <f t="shared" si="5"/>
        <v>4</v>
      </c>
      <c r="W72" s="20">
        <f t="shared" si="5"/>
        <v>1245</v>
      </c>
      <c r="X72" s="20">
        <f t="shared" si="5"/>
        <v>3247</v>
      </c>
      <c r="Y72" s="13"/>
      <c r="Z72" s="13"/>
      <c r="AA72" s="46"/>
    </row>
    <row r="73" ht="45" spans="1:27">
      <c r="A73" s="13">
        <v>62</v>
      </c>
      <c r="B73" s="11" t="s">
        <v>36</v>
      </c>
      <c r="C73" s="13" t="s">
        <v>38</v>
      </c>
      <c r="D73" s="13" t="s">
        <v>356</v>
      </c>
      <c r="E73" s="13" t="s">
        <v>314</v>
      </c>
      <c r="F73" s="13" t="s">
        <v>357</v>
      </c>
      <c r="G73" s="13" t="s">
        <v>358</v>
      </c>
      <c r="H73" s="13" t="s">
        <v>44</v>
      </c>
      <c r="I73" s="11" t="s">
        <v>359</v>
      </c>
      <c r="J73" s="61">
        <v>45658</v>
      </c>
      <c r="K73" s="61">
        <v>45901</v>
      </c>
      <c r="L73" s="85" t="s">
        <v>317</v>
      </c>
      <c r="M73" s="11" t="s">
        <v>360</v>
      </c>
      <c r="N73" s="15">
        <v>20</v>
      </c>
      <c r="O73" s="15">
        <v>20</v>
      </c>
      <c r="P73" s="15"/>
      <c r="Q73" s="15"/>
      <c r="R73" s="15"/>
      <c r="S73" s="13">
        <v>1</v>
      </c>
      <c r="T73" s="19">
        <v>279</v>
      </c>
      <c r="U73" s="11">
        <v>889</v>
      </c>
      <c r="V73" s="11">
        <v>1</v>
      </c>
      <c r="W73" s="28">
        <v>24</v>
      </c>
      <c r="X73" s="19">
        <v>86</v>
      </c>
      <c r="Y73" s="11" t="s">
        <v>361</v>
      </c>
      <c r="Z73" s="86" t="s">
        <v>362</v>
      </c>
      <c r="AA73" s="46"/>
    </row>
    <row r="74" ht="33.75" spans="1:27">
      <c r="A74" s="13">
        <v>63</v>
      </c>
      <c r="B74" s="11" t="s">
        <v>36</v>
      </c>
      <c r="C74" s="13" t="s">
        <v>38</v>
      </c>
      <c r="D74" s="11" t="s">
        <v>356</v>
      </c>
      <c r="E74" s="13" t="s">
        <v>167</v>
      </c>
      <c r="F74" s="13" t="s">
        <v>285</v>
      </c>
      <c r="G74" s="13" t="s">
        <v>363</v>
      </c>
      <c r="H74" s="11" t="s">
        <v>44</v>
      </c>
      <c r="I74" s="13" t="s">
        <v>364</v>
      </c>
      <c r="J74" s="60">
        <v>45718</v>
      </c>
      <c r="K74" s="61">
        <v>45964</v>
      </c>
      <c r="L74" s="11" t="s">
        <v>310</v>
      </c>
      <c r="M74" s="13" t="s">
        <v>365</v>
      </c>
      <c r="N74" s="15">
        <v>10</v>
      </c>
      <c r="O74" s="15">
        <v>10</v>
      </c>
      <c r="P74" s="15"/>
      <c r="Q74" s="15"/>
      <c r="R74" s="15"/>
      <c r="S74" s="13">
        <v>1</v>
      </c>
      <c r="T74" s="13">
        <v>538</v>
      </c>
      <c r="U74" s="13">
        <v>1606</v>
      </c>
      <c r="V74" s="13">
        <v>1</v>
      </c>
      <c r="W74" s="13">
        <v>538</v>
      </c>
      <c r="X74" s="13">
        <v>1606</v>
      </c>
      <c r="Y74" s="13" t="s">
        <v>366</v>
      </c>
      <c r="Z74" s="11" t="s">
        <v>367</v>
      </c>
      <c r="AA74" s="46"/>
    </row>
    <row r="75" ht="56.25" spans="1:27">
      <c r="A75" s="13">
        <v>64</v>
      </c>
      <c r="B75" s="11" t="s">
        <v>36</v>
      </c>
      <c r="C75" s="13" t="s">
        <v>38</v>
      </c>
      <c r="D75" s="11" t="s">
        <v>356</v>
      </c>
      <c r="E75" s="58" t="s">
        <v>314</v>
      </c>
      <c r="F75" s="58" t="s">
        <v>314</v>
      </c>
      <c r="G75" s="87" t="s">
        <v>368</v>
      </c>
      <c r="H75" s="11" t="s">
        <v>44</v>
      </c>
      <c r="I75" s="58" t="s">
        <v>314</v>
      </c>
      <c r="J75" s="61">
        <v>45658</v>
      </c>
      <c r="K75" s="88">
        <v>45689</v>
      </c>
      <c r="L75" s="58" t="s">
        <v>317</v>
      </c>
      <c r="M75" s="89" t="s">
        <v>369</v>
      </c>
      <c r="N75" s="15">
        <v>15</v>
      </c>
      <c r="O75" s="15">
        <v>15</v>
      </c>
      <c r="P75" s="15"/>
      <c r="Q75" s="15"/>
      <c r="R75" s="15"/>
      <c r="S75" s="13">
        <v>1</v>
      </c>
      <c r="T75" s="13">
        <v>1254</v>
      </c>
      <c r="U75" s="13">
        <v>4258</v>
      </c>
      <c r="V75" s="13">
        <v>1</v>
      </c>
      <c r="W75" s="13">
        <v>554</v>
      </c>
      <c r="X75" s="13">
        <v>1023</v>
      </c>
      <c r="Y75" s="87" t="s">
        <v>370</v>
      </c>
      <c r="Z75" s="72" t="s">
        <v>371</v>
      </c>
      <c r="AA75" s="46"/>
    </row>
    <row r="76" ht="126" customHeight="1" spans="1:27">
      <c r="A76" s="13">
        <v>65</v>
      </c>
      <c r="B76" s="11" t="s">
        <v>36</v>
      </c>
      <c r="C76" s="13" t="s">
        <v>38</v>
      </c>
      <c r="D76" s="11" t="s">
        <v>356</v>
      </c>
      <c r="E76" s="58" t="s">
        <v>314</v>
      </c>
      <c r="F76" s="58" t="s">
        <v>372</v>
      </c>
      <c r="G76" s="87" t="s">
        <v>373</v>
      </c>
      <c r="H76" s="11" t="s">
        <v>44</v>
      </c>
      <c r="I76" s="58" t="s">
        <v>372</v>
      </c>
      <c r="J76" s="88">
        <v>45778</v>
      </c>
      <c r="K76" s="88">
        <v>45992</v>
      </c>
      <c r="L76" s="58" t="s">
        <v>317</v>
      </c>
      <c r="M76" s="89" t="s">
        <v>374</v>
      </c>
      <c r="N76" s="15">
        <v>50</v>
      </c>
      <c r="O76" s="15">
        <v>50</v>
      </c>
      <c r="P76" s="15"/>
      <c r="Q76" s="15"/>
      <c r="R76" s="15"/>
      <c r="S76" s="13">
        <v>1</v>
      </c>
      <c r="T76" s="13">
        <v>836</v>
      </c>
      <c r="U76" s="13">
        <v>3300</v>
      </c>
      <c r="V76" s="13">
        <v>1</v>
      </c>
      <c r="W76" s="13">
        <v>129</v>
      </c>
      <c r="X76" s="13">
        <v>532</v>
      </c>
      <c r="Y76" s="89" t="s">
        <v>375</v>
      </c>
      <c r="Z76" s="72" t="s">
        <v>371</v>
      </c>
      <c r="AA76" s="46"/>
    </row>
    <row r="77" ht="22.5" spans="1:27">
      <c r="A77" s="13" t="s">
        <v>376</v>
      </c>
      <c r="B77" s="16" t="s">
        <v>36</v>
      </c>
      <c r="C77" s="20" t="s">
        <v>377</v>
      </c>
      <c r="D77" s="13"/>
      <c r="E77" s="13"/>
      <c r="F77" s="13"/>
      <c r="G77" s="13"/>
      <c r="H77" s="11"/>
      <c r="I77" s="66"/>
      <c r="J77" s="13"/>
      <c r="K77" s="15"/>
      <c r="L77" s="13"/>
      <c r="M77" s="13"/>
      <c r="N77" s="8">
        <f t="shared" ref="N77:X77" si="6">SUM(N78+N82+N84+N86)</f>
        <v>260</v>
      </c>
      <c r="O77" s="8">
        <f t="shared" si="6"/>
        <v>260</v>
      </c>
      <c r="P77" s="8"/>
      <c r="Q77" s="8"/>
      <c r="R77" s="8"/>
      <c r="S77" s="8">
        <f t="shared" si="6"/>
        <v>6</v>
      </c>
      <c r="T77" s="8">
        <f t="shared" si="6"/>
        <v>3403</v>
      </c>
      <c r="U77" s="8">
        <f t="shared" si="6"/>
        <v>9922</v>
      </c>
      <c r="V77" s="8">
        <f t="shared" si="6"/>
        <v>6</v>
      </c>
      <c r="W77" s="8">
        <f t="shared" si="6"/>
        <v>323</v>
      </c>
      <c r="X77" s="8">
        <f t="shared" si="6"/>
        <v>1025</v>
      </c>
      <c r="Y77" s="13"/>
      <c r="Z77" s="13"/>
      <c r="AA77" s="46"/>
    </row>
    <row r="78" ht="33.75" spans="1:27">
      <c r="A78" s="29" t="s">
        <v>39</v>
      </c>
      <c r="B78" s="16" t="s">
        <v>36</v>
      </c>
      <c r="C78" s="20" t="s">
        <v>377</v>
      </c>
      <c r="D78" s="20" t="s">
        <v>378</v>
      </c>
      <c r="E78" s="13"/>
      <c r="F78" s="13"/>
      <c r="G78" s="13"/>
      <c r="H78" s="11"/>
      <c r="I78" s="66"/>
      <c r="J78" s="13"/>
      <c r="K78" s="15"/>
      <c r="L78" s="13"/>
      <c r="M78" s="13"/>
      <c r="N78" s="21">
        <v>45</v>
      </c>
      <c r="O78" s="21">
        <v>45</v>
      </c>
      <c r="P78" s="21"/>
      <c r="Q78" s="21"/>
      <c r="R78" s="21"/>
      <c r="S78" s="20">
        <f t="shared" ref="S78:X78" si="7">SUM(S79:S81)</f>
        <v>3</v>
      </c>
      <c r="T78" s="20">
        <f t="shared" si="7"/>
        <v>1623</v>
      </c>
      <c r="U78" s="20">
        <f t="shared" si="7"/>
        <v>4956</v>
      </c>
      <c r="V78" s="20">
        <f t="shared" si="7"/>
        <v>3</v>
      </c>
      <c r="W78" s="20">
        <f t="shared" si="7"/>
        <v>153</v>
      </c>
      <c r="X78" s="20">
        <f t="shared" si="7"/>
        <v>485</v>
      </c>
      <c r="Y78" s="13"/>
      <c r="Z78" s="13"/>
      <c r="AA78" s="46"/>
    </row>
    <row r="79" ht="33.75" spans="1:27">
      <c r="A79" s="13">
        <v>66</v>
      </c>
      <c r="B79" s="11" t="s">
        <v>36</v>
      </c>
      <c r="C79" s="13" t="s">
        <v>377</v>
      </c>
      <c r="D79" s="13" t="s">
        <v>378</v>
      </c>
      <c r="E79" s="13" t="s">
        <v>100</v>
      </c>
      <c r="F79" s="13" t="s">
        <v>379</v>
      </c>
      <c r="G79" s="13" t="s">
        <v>380</v>
      </c>
      <c r="H79" s="13" t="s">
        <v>44</v>
      </c>
      <c r="I79" s="11" t="s">
        <v>379</v>
      </c>
      <c r="J79" s="60">
        <v>45658</v>
      </c>
      <c r="K79" s="62">
        <v>45992</v>
      </c>
      <c r="L79" s="13" t="s">
        <v>103</v>
      </c>
      <c r="M79" s="13" t="s">
        <v>381</v>
      </c>
      <c r="N79" s="15">
        <v>20</v>
      </c>
      <c r="O79" s="15">
        <v>20</v>
      </c>
      <c r="P79" s="15"/>
      <c r="Q79" s="15"/>
      <c r="R79" s="15"/>
      <c r="S79" s="13">
        <v>1</v>
      </c>
      <c r="T79" s="13">
        <v>717</v>
      </c>
      <c r="U79" s="13">
        <v>2233</v>
      </c>
      <c r="V79" s="13">
        <v>1</v>
      </c>
      <c r="W79" s="13">
        <v>71</v>
      </c>
      <c r="X79" s="13">
        <v>223</v>
      </c>
      <c r="Y79" s="13" t="s">
        <v>382</v>
      </c>
      <c r="Z79" s="13" t="s">
        <v>56</v>
      </c>
      <c r="AA79" s="46"/>
    </row>
    <row r="80" ht="67.5" spans="1:27">
      <c r="A80" s="13">
        <v>67</v>
      </c>
      <c r="B80" s="11" t="s">
        <v>36</v>
      </c>
      <c r="C80" s="13" t="s">
        <v>377</v>
      </c>
      <c r="D80" s="13" t="s">
        <v>378</v>
      </c>
      <c r="E80" s="13" t="s">
        <v>383</v>
      </c>
      <c r="F80" s="13" t="s">
        <v>383</v>
      </c>
      <c r="G80" s="13" t="s">
        <v>384</v>
      </c>
      <c r="H80" s="13" t="s">
        <v>44</v>
      </c>
      <c r="I80" s="13" t="s">
        <v>385</v>
      </c>
      <c r="J80" s="61" t="s">
        <v>386</v>
      </c>
      <c r="K80" s="61" t="s">
        <v>171</v>
      </c>
      <c r="L80" s="13" t="s">
        <v>317</v>
      </c>
      <c r="M80" s="13" t="s">
        <v>387</v>
      </c>
      <c r="N80" s="15">
        <v>10</v>
      </c>
      <c r="O80" s="15">
        <v>10</v>
      </c>
      <c r="P80" s="15"/>
      <c r="Q80" s="15"/>
      <c r="R80" s="15"/>
      <c r="S80" s="13">
        <v>1</v>
      </c>
      <c r="T80" s="13">
        <v>478</v>
      </c>
      <c r="U80" s="13">
        <v>1467</v>
      </c>
      <c r="V80" s="13">
        <v>1</v>
      </c>
      <c r="W80" s="13">
        <v>43</v>
      </c>
      <c r="X80" s="13">
        <v>147</v>
      </c>
      <c r="Y80" s="11" t="s">
        <v>388</v>
      </c>
      <c r="Z80" s="90" t="s">
        <v>389</v>
      </c>
      <c r="AA80" s="46"/>
    </row>
    <row r="81" ht="45" spans="1:27">
      <c r="A81" s="13">
        <v>68</v>
      </c>
      <c r="B81" s="11" t="s">
        <v>36</v>
      </c>
      <c r="C81" s="13" t="s">
        <v>377</v>
      </c>
      <c r="D81" s="13" t="s">
        <v>378</v>
      </c>
      <c r="E81" s="13" t="s">
        <v>175</v>
      </c>
      <c r="F81" s="11" t="s">
        <v>176</v>
      </c>
      <c r="G81" s="11" t="s">
        <v>390</v>
      </c>
      <c r="H81" s="13" t="s">
        <v>44</v>
      </c>
      <c r="I81" s="11" t="s">
        <v>176</v>
      </c>
      <c r="J81" s="61">
        <v>45962</v>
      </c>
      <c r="K81" s="61">
        <v>46001</v>
      </c>
      <c r="L81" s="11" t="s">
        <v>179</v>
      </c>
      <c r="M81" s="11" t="s">
        <v>391</v>
      </c>
      <c r="N81" s="15">
        <v>15</v>
      </c>
      <c r="O81" s="15">
        <v>15</v>
      </c>
      <c r="P81" s="15"/>
      <c r="Q81" s="15"/>
      <c r="R81" s="15"/>
      <c r="S81" s="13">
        <v>1</v>
      </c>
      <c r="T81" s="13">
        <v>428</v>
      </c>
      <c r="U81" s="13">
        <v>1256</v>
      </c>
      <c r="V81" s="13">
        <v>1</v>
      </c>
      <c r="W81" s="13">
        <v>39</v>
      </c>
      <c r="X81" s="13">
        <v>115</v>
      </c>
      <c r="Y81" s="71" t="s">
        <v>392</v>
      </c>
      <c r="Z81" s="72" t="s">
        <v>393</v>
      </c>
      <c r="AA81" s="46"/>
    </row>
    <row r="82" ht="22.5" spans="1:27">
      <c r="A82" s="29" t="s">
        <v>334</v>
      </c>
      <c r="B82" s="16" t="s">
        <v>36</v>
      </c>
      <c r="C82" s="20" t="s">
        <v>377</v>
      </c>
      <c r="D82" s="20" t="s">
        <v>394</v>
      </c>
      <c r="E82" s="20"/>
      <c r="F82" s="16"/>
      <c r="G82" s="16"/>
      <c r="H82" s="20"/>
      <c r="I82" s="16"/>
      <c r="J82" s="91"/>
      <c r="K82" s="91"/>
      <c r="L82" s="16"/>
      <c r="M82" s="16"/>
      <c r="N82" s="21">
        <v>15</v>
      </c>
      <c r="O82" s="21">
        <v>15</v>
      </c>
      <c r="P82" s="21"/>
      <c r="Q82" s="21"/>
      <c r="R82" s="21"/>
      <c r="S82" s="20">
        <v>1</v>
      </c>
      <c r="T82" s="20">
        <v>346</v>
      </c>
      <c r="U82" s="20">
        <v>500</v>
      </c>
      <c r="V82" s="20">
        <v>1</v>
      </c>
      <c r="W82" s="20">
        <v>28</v>
      </c>
      <c r="X82" s="20">
        <v>94</v>
      </c>
      <c r="Y82" s="71"/>
      <c r="Z82" s="72"/>
      <c r="AA82" s="46"/>
    </row>
    <row r="83" ht="67.5" spans="1:27">
      <c r="A83" s="13">
        <v>69</v>
      </c>
      <c r="B83" s="11" t="s">
        <v>36</v>
      </c>
      <c r="C83" s="13" t="s">
        <v>377</v>
      </c>
      <c r="D83" s="13" t="s">
        <v>394</v>
      </c>
      <c r="E83" s="13" t="s">
        <v>204</v>
      </c>
      <c r="F83" s="13" t="s">
        <v>395</v>
      </c>
      <c r="G83" s="13" t="s">
        <v>396</v>
      </c>
      <c r="H83" s="13" t="s">
        <v>44</v>
      </c>
      <c r="I83" s="13" t="s">
        <v>395</v>
      </c>
      <c r="J83" s="60">
        <v>45658</v>
      </c>
      <c r="K83" s="60">
        <v>45992</v>
      </c>
      <c r="L83" s="13" t="s">
        <v>397</v>
      </c>
      <c r="M83" s="67" t="s">
        <v>398</v>
      </c>
      <c r="N83" s="15">
        <v>15</v>
      </c>
      <c r="O83" s="15">
        <v>15</v>
      </c>
      <c r="P83" s="15"/>
      <c r="Q83" s="15"/>
      <c r="R83" s="15"/>
      <c r="S83" s="13">
        <v>1</v>
      </c>
      <c r="T83" s="13">
        <v>346</v>
      </c>
      <c r="U83" s="13">
        <v>500</v>
      </c>
      <c r="V83" s="13">
        <v>1</v>
      </c>
      <c r="W83" s="13">
        <v>28</v>
      </c>
      <c r="X83" s="13">
        <v>94</v>
      </c>
      <c r="Y83" s="67" t="s">
        <v>399</v>
      </c>
      <c r="Z83" s="92" t="s">
        <v>400</v>
      </c>
      <c r="AA83" s="46"/>
    </row>
    <row r="84" ht="22.5" spans="1:27">
      <c r="A84" s="29" t="s">
        <v>355</v>
      </c>
      <c r="B84" s="16" t="s">
        <v>36</v>
      </c>
      <c r="C84" s="20" t="s">
        <v>377</v>
      </c>
      <c r="D84" s="20" t="s">
        <v>401</v>
      </c>
      <c r="E84" s="13"/>
      <c r="F84" s="13"/>
      <c r="G84" s="13"/>
      <c r="H84" s="11"/>
      <c r="I84" s="66"/>
      <c r="J84" s="13"/>
      <c r="K84" s="15"/>
      <c r="L84" s="13"/>
      <c r="M84" s="13"/>
      <c r="N84" s="21">
        <v>100</v>
      </c>
      <c r="O84" s="21">
        <v>100</v>
      </c>
      <c r="P84" s="21"/>
      <c r="Q84" s="21"/>
      <c r="R84" s="21"/>
      <c r="S84" s="20">
        <v>1</v>
      </c>
      <c r="T84" s="20">
        <v>717</v>
      </c>
      <c r="U84" s="20">
        <v>2233</v>
      </c>
      <c r="V84" s="20">
        <v>1</v>
      </c>
      <c r="W84" s="20">
        <v>71</v>
      </c>
      <c r="X84" s="20">
        <v>223</v>
      </c>
      <c r="Y84" s="13"/>
      <c r="Z84" s="13"/>
      <c r="AA84" s="46"/>
    </row>
    <row r="85" ht="33.75" spans="1:27">
      <c r="A85" s="13">
        <v>70</v>
      </c>
      <c r="B85" s="11" t="s">
        <v>36</v>
      </c>
      <c r="C85" s="13" t="s">
        <v>377</v>
      </c>
      <c r="D85" s="13" t="s">
        <v>401</v>
      </c>
      <c r="E85" s="13" t="s">
        <v>100</v>
      </c>
      <c r="F85" s="13" t="s">
        <v>379</v>
      </c>
      <c r="G85" s="13" t="s">
        <v>402</v>
      </c>
      <c r="H85" s="13" t="s">
        <v>44</v>
      </c>
      <c r="I85" s="11" t="s">
        <v>379</v>
      </c>
      <c r="J85" s="60">
        <v>45658</v>
      </c>
      <c r="K85" s="62">
        <v>45992</v>
      </c>
      <c r="L85" s="13" t="s">
        <v>103</v>
      </c>
      <c r="M85" s="13" t="s">
        <v>403</v>
      </c>
      <c r="N85" s="15">
        <v>100</v>
      </c>
      <c r="O85" s="15">
        <v>100</v>
      </c>
      <c r="P85" s="15"/>
      <c r="Q85" s="15"/>
      <c r="R85" s="15"/>
      <c r="S85" s="13">
        <v>1</v>
      </c>
      <c r="T85" s="13">
        <v>717</v>
      </c>
      <c r="U85" s="13">
        <v>2233</v>
      </c>
      <c r="V85" s="13">
        <v>1</v>
      </c>
      <c r="W85" s="13">
        <v>71</v>
      </c>
      <c r="X85" s="13">
        <v>223</v>
      </c>
      <c r="Y85" s="13" t="s">
        <v>382</v>
      </c>
      <c r="Z85" s="13" t="s">
        <v>56</v>
      </c>
      <c r="AA85" s="46"/>
    </row>
    <row r="86" ht="22.5" spans="1:27">
      <c r="A86" s="29" t="s">
        <v>404</v>
      </c>
      <c r="B86" s="16" t="s">
        <v>36</v>
      </c>
      <c r="C86" s="20" t="s">
        <v>377</v>
      </c>
      <c r="D86" s="20" t="s">
        <v>405</v>
      </c>
      <c r="E86" s="13"/>
      <c r="F86" s="13"/>
      <c r="G86" s="13"/>
      <c r="H86" s="11"/>
      <c r="I86" s="66"/>
      <c r="J86" s="13"/>
      <c r="K86" s="15"/>
      <c r="L86" s="13"/>
      <c r="M86" s="13"/>
      <c r="N86" s="21">
        <v>100</v>
      </c>
      <c r="O86" s="21">
        <v>100</v>
      </c>
      <c r="P86" s="21"/>
      <c r="Q86" s="21"/>
      <c r="R86" s="21"/>
      <c r="S86" s="20">
        <v>1</v>
      </c>
      <c r="T86" s="20">
        <v>717</v>
      </c>
      <c r="U86" s="20">
        <v>2233</v>
      </c>
      <c r="V86" s="20">
        <v>1</v>
      </c>
      <c r="W86" s="20">
        <v>71</v>
      </c>
      <c r="X86" s="20">
        <v>223</v>
      </c>
      <c r="Y86" s="13"/>
      <c r="Z86" s="13"/>
      <c r="AA86" s="46"/>
    </row>
    <row r="87" ht="33.75" spans="1:27">
      <c r="A87" s="13">
        <v>71</v>
      </c>
      <c r="B87" s="11" t="s">
        <v>36</v>
      </c>
      <c r="C87" s="13" t="s">
        <v>377</v>
      </c>
      <c r="D87" s="13" t="s">
        <v>405</v>
      </c>
      <c r="E87" s="13" t="s">
        <v>100</v>
      </c>
      <c r="F87" s="13" t="s">
        <v>379</v>
      </c>
      <c r="G87" s="13" t="s">
        <v>406</v>
      </c>
      <c r="H87" s="13" t="s">
        <v>44</v>
      </c>
      <c r="I87" s="13" t="s">
        <v>379</v>
      </c>
      <c r="J87" s="60">
        <v>45658</v>
      </c>
      <c r="K87" s="62">
        <v>45992</v>
      </c>
      <c r="L87" s="13" t="s">
        <v>103</v>
      </c>
      <c r="M87" s="13" t="s">
        <v>405</v>
      </c>
      <c r="N87" s="15">
        <v>100</v>
      </c>
      <c r="O87" s="15">
        <v>100</v>
      </c>
      <c r="P87" s="15"/>
      <c r="Q87" s="15"/>
      <c r="R87" s="15"/>
      <c r="S87" s="13">
        <v>1</v>
      </c>
      <c r="T87" s="13">
        <v>717</v>
      </c>
      <c r="U87" s="13">
        <v>2233</v>
      </c>
      <c r="V87" s="13">
        <v>1</v>
      </c>
      <c r="W87" s="13">
        <v>71</v>
      </c>
      <c r="X87" s="13">
        <v>223</v>
      </c>
      <c r="Y87" s="13" t="s">
        <v>382</v>
      </c>
      <c r="Z87" s="13" t="s">
        <v>56</v>
      </c>
      <c r="AA87" s="46"/>
    </row>
    <row r="88" ht="22.5" spans="1:27">
      <c r="A88" s="13" t="s">
        <v>407</v>
      </c>
      <c r="B88" s="16" t="s">
        <v>36</v>
      </c>
      <c r="C88" s="16" t="s">
        <v>408</v>
      </c>
      <c r="D88" s="20"/>
      <c r="E88" s="13"/>
      <c r="F88" s="13"/>
      <c r="G88" s="13"/>
      <c r="H88" s="11"/>
      <c r="I88" s="66"/>
      <c r="J88" s="13"/>
      <c r="K88" s="15"/>
      <c r="L88" s="13"/>
      <c r="M88" s="13"/>
      <c r="N88" s="8">
        <f>SUM(N89+N110)</f>
        <v>3226</v>
      </c>
      <c r="O88" s="8">
        <f>SUM(O89+O110)</f>
        <v>3226</v>
      </c>
      <c r="P88" s="8"/>
      <c r="Q88" s="8"/>
      <c r="R88" s="8"/>
      <c r="S88" s="8">
        <f t="shared" ref="P88:X88" si="8">SUM(S89+S110)</f>
        <v>30</v>
      </c>
      <c r="T88" s="8">
        <f t="shared" si="8"/>
        <v>11575</v>
      </c>
      <c r="U88" s="8">
        <f t="shared" si="8"/>
        <v>37718</v>
      </c>
      <c r="V88" s="8">
        <f t="shared" si="8"/>
        <v>30</v>
      </c>
      <c r="W88" s="8">
        <f t="shared" si="8"/>
        <v>1969</v>
      </c>
      <c r="X88" s="8">
        <f t="shared" si="8"/>
        <v>6333</v>
      </c>
      <c r="Y88" s="13"/>
      <c r="Z88" s="13"/>
      <c r="AA88" s="46"/>
    </row>
    <row r="89" ht="22.5" spans="1:27">
      <c r="A89" s="29" t="s">
        <v>39</v>
      </c>
      <c r="B89" s="16" t="s">
        <v>36</v>
      </c>
      <c r="C89" s="16" t="s">
        <v>408</v>
      </c>
      <c r="D89" s="16" t="s">
        <v>409</v>
      </c>
      <c r="E89" s="13"/>
      <c r="F89" s="13"/>
      <c r="G89" s="13"/>
      <c r="H89" s="11"/>
      <c r="I89" s="66"/>
      <c r="J89" s="13"/>
      <c r="K89" s="15"/>
      <c r="L89" s="13"/>
      <c r="M89" s="13"/>
      <c r="N89" s="21">
        <f>SUM(N90:N109)</f>
        <v>3005</v>
      </c>
      <c r="O89" s="21">
        <f t="shared" ref="O89:X89" si="9">SUM(O90:O109)</f>
        <v>3005</v>
      </c>
      <c r="P89" s="21"/>
      <c r="Q89" s="21"/>
      <c r="R89" s="21"/>
      <c r="S89" s="93">
        <f t="shared" si="9"/>
        <v>20</v>
      </c>
      <c r="T89" s="93">
        <f t="shared" si="9"/>
        <v>4861</v>
      </c>
      <c r="U89" s="93">
        <f t="shared" si="9"/>
        <v>16469</v>
      </c>
      <c r="V89" s="93">
        <f t="shared" si="9"/>
        <v>20</v>
      </c>
      <c r="W89" s="93">
        <f t="shared" si="9"/>
        <v>755</v>
      </c>
      <c r="X89" s="93">
        <f t="shared" si="9"/>
        <v>2554</v>
      </c>
      <c r="Y89" s="13"/>
      <c r="Z89" s="13"/>
      <c r="AA89" s="46"/>
    </row>
    <row r="90" ht="33.75" spans="1:27">
      <c r="A90" s="13">
        <v>72</v>
      </c>
      <c r="B90" s="11" t="s">
        <v>36</v>
      </c>
      <c r="C90" s="11" t="s">
        <v>408</v>
      </c>
      <c r="D90" s="11" t="s">
        <v>409</v>
      </c>
      <c r="E90" s="11" t="s">
        <v>336</v>
      </c>
      <c r="F90" s="11" t="s">
        <v>410</v>
      </c>
      <c r="G90" s="83" t="s">
        <v>411</v>
      </c>
      <c r="H90" s="11" t="s">
        <v>412</v>
      </c>
      <c r="I90" s="11" t="s">
        <v>413</v>
      </c>
      <c r="J90" s="61">
        <v>45658</v>
      </c>
      <c r="K90" s="94">
        <v>45992</v>
      </c>
      <c r="L90" s="13" t="s">
        <v>339</v>
      </c>
      <c r="M90" s="11" t="s">
        <v>414</v>
      </c>
      <c r="N90" s="15">
        <v>60</v>
      </c>
      <c r="O90" s="84">
        <v>60</v>
      </c>
      <c r="P90" s="84"/>
      <c r="Q90" s="10"/>
      <c r="R90" s="10"/>
      <c r="S90" s="26">
        <v>1</v>
      </c>
      <c r="T90" s="19">
        <v>123</v>
      </c>
      <c r="U90" s="11">
        <v>675</v>
      </c>
      <c r="V90" s="26">
        <v>1</v>
      </c>
      <c r="W90" s="28">
        <v>20</v>
      </c>
      <c r="X90" s="19">
        <v>65</v>
      </c>
      <c r="Y90" s="11" t="s">
        <v>415</v>
      </c>
      <c r="Z90" s="11" t="s">
        <v>56</v>
      </c>
      <c r="AA90" s="46"/>
    </row>
    <row r="91" ht="33.75" spans="1:27">
      <c r="A91" s="13">
        <v>73</v>
      </c>
      <c r="B91" s="11" t="s">
        <v>36</v>
      </c>
      <c r="C91" s="11" t="s">
        <v>408</v>
      </c>
      <c r="D91" s="11" t="s">
        <v>409</v>
      </c>
      <c r="E91" s="11" t="s">
        <v>336</v>
      </c>
      <c r="F91" s="11" t="s">
        <v>410</v>
      </c>
      <c r="G91" s="83" t="s">
        <v>416</v>
      </c>
      <c r="H91" s="11" t="s">
        <v>412</v>
      </c>
      <c r="I91" s="11" t="s">
        <v>410</v>
      </c>
      <c r="J91" s="61">
        <v>45658</v>
      </c>
      <c r="K91" s="94">
        <v>45992</v>
      </c>
      <c r="L91" s="13" t="s">
        <v>339</v>
      </c>
      <c r="M91" s="11" t="s">
        <v>417</v>
      </c>
      <c r="N91" s="15">
        <v>200</v>
      </c>
      <c r="O91" s="84">
        <v>200</v>
      </c>
      <c r="P91" s="84"/>
      <c r="Q91" s="10"/>
      <c r="R91" s="10"/>
      <c r="S91" s="11">
        <v>1</v>
      </c>
      <c r="T91" s="19">
        <v>603</v>
      </c>
      <c r="U91" s="11">
        <v>1805</v>
      </c>
      <c r="V91" s="11">
        <v>1</v>
      </c>
      <c r="W91" s="28">
        <v>58</v>
      </c>
      <c r="X91" s="19">
        <v>188</v>
      </c>
      <c r="Y91" s="11" t="s">
        <v>418</v>
      </c>
      <c r="Z91" s="11" t="s">
        <v>56</v>
      </c>
      <c r="AA91" s="46"/>
    </row>
    <row r="92" ht="45" spans="1:27">
      <c r="A92" s="13">
        <v>74</v>
      </c>
      <c r="B92" s="11" t="s">
        <v>36</v>
      </c>
      <c r="C92" s="11" t="s">
        <v>408</v>
      </c>
      <c r="D92" s="11" t="s">
        <v>409</v>
      </c>
      <c r="E92" s="11" t="s">
        <v>336</v>
      </c>
      <c r="F92" s="11" t="s">
        <v>419</v>
      </c>
      <c r="G92" s="83" t="s">
        <v>420</v>
      </c>
      <c r="H92" s="11" t="s">
        <v>412</v>
      </c>
      <c r="I92" s="11" t="s">
        <v>421</v>
      </c>
      <c r="J92" s="61">
        <v>45658</v>
      </c>
      <c r="K92" s="94">
        <v>45992</v>
      </c>
      <c r="L92" s="13" t="s">
        <v>339</v>
      </c>
      <c r="M92" s="11" t="s">
        <v>422</v>
      </c>
      <c r="N92" s="15">
        <v>60</v>
      </c>
      <c r="O92" s="84">
        <v>60</v>
      </c>
      <c r="P92" s="84"/>
      <c r="Q92" s="10"/>
      <c r="R92" s="10"/>
      <c r="S92" s="26">
        <v>1</v>
      </c>
      <c r="T92" s="19">
        <v>123</v>
      </c>
      <c r="U92" s="11">
        <v>675</v>
      </c>
      <c r="V92" s="26">
        <v>1</v>
      </c>
      <c r="W92" s="28">
        <v>5</v>
      </c>
      <c r="X92" s="19">
        <v>18</v>
      </c>
      <c r="Y92" s="11" t="s">
        <v>423</v>
      </c>
      <c r="Z92" s="11" t="s">
        <v>56</v>
      </c>
      <c r="AA92" s="46"/>
    </row>
    <row r="93" ht="56.25" spans="1:27">
      <c r="A93" s="13">
        <v>75</v>
      </c>
      <c r="B93" s="11" t="s">
        <v>36</v>
      </c>
      <c r="C93" s="11" t="s">
        <v>408</v>
      </c>
      <c r="D93" s="11" t="s">
        <v>409</v>
      </c>
      <c r="E93" s="11" t="s">
        <v>336</v>
      </c>
      <c r="F93" s="11" t="s">
        <v>419</v>
      </c>
      <c r="G93" s="83" t="s">
        <v>424</v>
      </c>
      <c r="H93" s="11" t="s">
        <v>412</v>
      </c>
      <c r="I93" s="11" t="s">
        <v>425</v>
      </c>
      <c r="J93" s="61">
        <v>45658</v>
      </c>
      <c r="K93" s="94">
        <v>45992</v>
      </c>
      <c r="L93" s="13" t="s">
        <v>339</v>
      </c>
      <c r="M93" s="11" t="s">
        <v>426</v>
      </c>
      <c r="N93" s="15">
        <v>30</v>
      </c>
      <c r="O93" s="84">
        <v>30</v>
      </c>
      <c r="P93" s="84"/>
      <c r="Q93" s="10"/>
      <c r="R93" s="10"/>
      <c r="S93" s="26">
        <v>1</v>
      </c>
      <c r="T93" s="19">
        <v>92</v>
      </c>
      <c r="U93" s="11">
        <v>321</v>
      </c>
      <c r="V93" s="26">
        <v>1</v>
      </c>
      <c r="W93" s="28">
        <v>10</v>
      </c>
      <c r="X93" s="19">
        <v>42</v>
      </c>
      <c r="Y93" s="11" t="s">
        <v>427</v>
      </c>
      <c r="Z93" s="11" t="s">
        <v>56</v>
      </c>
      <c r="AA93" s="46"/>
    </row>
    <row r="94" ht="45" spans="1:27">
      <c r="A94" s="13">
        <v>76</v>
      </c>
      <c r="B94" s="11" t="s">
        <v>36</v>
      </c>
      <c r="C94" s="11" t="s">
        <v>408</v>
      </c>
      <c r="D94" s="11" t="s">
        <v>409</v>
      </c>
      <c r="E94" s="11" t="s">
        <v>336</v>
      </c>
      <c r="F94" s="11" t="s">
        <v>419</v>
      </c>
      <c r="G94" s="83" t="s">
        <v>428</v>
      </c>
      <c r="H94" s="11" t="s">
        <v>412</v>
      </c>
      <c r="I94" s="11" t="s">
        <v>425</v>
      </c>
      <c r="J94" s="61">
        <v>45658</v>
      </c>
      <c r="K94" s="94">
        <v>45992</v>
      </c>
      <c r="L94" s="13" t="s">
        <v>339</v>
      </c>
      <c r="M94" s="11" t="s">
        <v>422</v>
      </c>
      <c r="N94" s="15">
        <v>60</v>
      </c>
      <c r="O94" s="84">
        <v>60</v>
      </c>
      <c r="P94" s="84"/>
      <c r="Q94" s="10"/>
      <c r="R94" s="10"/>
      <c r="S94" s="26">
        <v>1</v>
      </c>
      <c r="T94" s="19">
        <v>40</v>
      </c>
      <c r="U94" s="11">
        <v>152</v>
      </c>
      <c r="V94" s="26">
        <v>1</v>
      </c>
      <c r="W94" s="28">
        <v>5</v>
      </c>
      <c r="X94" s="19">
        <v>18</v>
      </c>
      <c r="Y94" s="11" t="s">
        <v>429</v>
      </c>
      <c r="Z94" s="11" t="s">
        <v>56</v>
      </c>
      <c r="AA94" s="46"/>
    </row>
    <row r="95" ht="33.75" spans="1:27">
      <c r="A95" s="13">
        <v>77</v>
      </c>
      <c r="B95" s="11" t="s">
        <v>36</v>
      </c>
      <c r="C95" s="11" t="s">
        <v>408</v>
      </c>
      <c r="D95" s="11" t="s">
        <v>409</v>
      </c>
      <c r="E95" s="13" t="s">
        <v>92</v>
      </c>
      <c r="F95" s="13" t="s">
        <v>430</v>
      </c>
      <c r="G95" s="13" t="s">
        <v>431</v>
      </c>
      <c r="H95" s="13" t="s">
        <v>44</v>
      </c>
      <c r="I95" s="13" t="s">
        <v>432</v>
      </c>
      <c r="J95" s="60">
        <v>45658</v>
      </c>
      <c r="K95" s="60">
        <v>45931</v>
      </c>
      <c r="L95" s="13" t="s">
        <v>97</v>
      </c>
      <c r="M95" s="13" t="s">
        <v>433</v>
      </c>
      <c r="N95" s="15">
        <v>60</v>
      </c>
      <c r="O95" s="15">
        <v>60</v>
      </c>
      <c r="P95" s="10"/>
      <c r="Q95" s="10"/>
      <c r="R95" s="10"/>
      <c r="S95" s="13">
        <v>1</v>
      </c>
      <c r="T95" s="13">
        <v>334</v>
      </c>
      <c r="U95" s="13">
        <v>1127</v>
      </c>
      <c r="V95" s="13">
        <v>1</v>
      </c>
      <c r="W95" s="13">
        <v>52</v>
      </c>
      <c r="X95" s="13">
        <v>208</v>
      </c>
      <c r="Y95" s="13" t="s">
        <v>434</v>
      </c>
      <c r="Z95" s="13" t="s">
        <v>435</v>
      </c>
      <c r="AA95" s="46"/>
    </row>
    <row r="96" ht="56.25" spans="1:27">
      <c r="A96" s="13">
        <v>78</v>
      </c>
      <c r="B96" s="11" t="s">
        <v>36</v>
      </c>
      <c r="C96" s="11" t="s">
        <v>408</v>
      </c>
      <c r="D96" s="11" t="s">
        <v>409</v>
      </c>
      <c r="E96" s="13" t="s">
        <v>100</v>
      </c>
      <c r="F96" s="13" t="s">
        <v>436</v>
      </c>
      <c r="G96" s="13" t="s">
        <v>437</v>
      </c>
      <c r="H96" s="13" t="s">
        <v>44</v>
      </c>
      <c r="I96" s="13" t="s">
        <v>436</v>
      </c>
      <c r="J96" s="62">
        <v>45658</v>
      </c>
      <c r="K96" s="62">
        <v>45931</v>
      </c>
      <c r="L96" s="13" t="s">
        <v>103</v>
      </c>
      <c r="M96" s="13" t="s">
        <v>438</v>
      </c>
      <c r="N96" s="15">
        <v>40</v>
      </c>
      <c r="O96" s="15">
        <v>40</v>
      </c>
      <c r="P96" s="15"/>
      <c r="Q96" s="15"/>
      <c r="R96" s="15"/>
      <c r="S96" s="13">
        <v>1</v>
      </c>
      <c r="T96" s="13">
        <v>125</v>
      </c>
      <c r="U96" s="13">
        <v>450</v>
      </c>
      <c r="V96" s="13">
        <v>1</v>
      </c>
      <c r="W96" s="13">
        <v>16</v>
      </c>
      <c r="X96" s="13"/>
      <c r="Y96" s="13" t="s">
        <v>439</v>
      </c>
      <c r="Z96" s="13" t="s">
        <v>440</v>
      </c>
      <c r="AA96" s="13"/>
    </row>
    <row r="97" ht="33.75" spans="1:27">
      <c r="A97" s="13">
        <v>79</v>
      </c>
      <c r="B97" s="11" t="s">
        <v>36</v>
      </c>
      <c r="C97" s="11" t="s">
        <v>408</v>
      </c>
      <c r="D97" s="11" t="s">
        <v>409</v>
      </c>
      <c r="E97" s="13" t="s">
        <v>100</v>
      </c>
      <c r="F97" s="13" t="s">
        <v>379</v>
      </c>
      <c r="G97" s="13" t="s">
        <v>441</v>
      </c>
      <c r="H97" s="13" t="s">
        <v>44</v>
      </c>
      <c r="I97" s="11" t="s">
        <v>379</v>
      </c>
      <c r="J97" s="60">
        <v>45658</v>
      </c>
      <c r="K97" s="62">
        <v>45992</v>
      </c>
      <c r="L97" s="13" t="s">
        <v>103</v>
      </c>
      <c r="M97" s="13" t="s">
        <v>442</v>
      </c>
      <c r="N97" s="15">
        <v>200</v>
      </c>
      <c r="O97" s="15">
        <v>200</v>
      </c>
      <c r="P97" s="15"/>
      <c r="Q97" s="15"/>
      <c r="R97" s="15"/>
      <c r="S97" s="13">
        <v>1</v>
      </c>
      <c r="T97" s="13">
        <v>717</v>
      </c>
      <c r="U97" s="13">
        <v>2233</v>
      </c>
      <c r="V97" s="13">
        <v>1</v>
      </c>
      <c r="W97" s="13">
        <v>71</v>
      </c>
      <c r="X97" s="13">
        <v>223</v>
      </c>
      <c r="Y97" s="13" t="s">
        <v>382</v>
      </c>
      <c r="Z97" s="13" t="s">
        <v>56</v>
      </c>
      <c r="AA97" s="13"/>
    </row>
    <row r="98" ht="33.75" spans="1:27">
      <c r="A98" s="13">
        <v>80</v>
      </c>
      <c r="B98" s="11" t="s">
        <v>36</v>
      </c>
      <c r="C98" s="11" t="s">
        <v>408</v>
      </c>
      <c r="D98" s="58" t="s">
        <v>443</v>
      </c>
      <c r="E98" s="13" t="s">
        <v>49</v>
      </c>
      <c r="F98" s="13" t="s">
        <v>444</v>
      </c>
      <c r="G98" s="13" t="s">
        <v>445</v>
      </c>
      <c r="H98" s="13" t="s">
        <v>44</v>
      </c>
      <c r="I98" s="13" t="s">
        <v>444</v>
      </c>
      <c r="J98" s="59">
        <v>45717</v>
      </c>
      <c r="K98" s="59">
        <v>45962</v>
      </c>
      <c r="L98" s="13" t="s">
        <v>53</v>
      </c>
      <c r="M98" s="13" t="s">
        <v>446</v>
      </c>
      <c r="N98" s="15">
        <v>1500</v>
      </c>
      <c r="O98" s="15">
        <v>1500</v>
      </c>
      <c r="P98" s="15"/>
      <c r="Q98" s="15"/>
      <c r="R98" s="15"/>
      <c r="S98" s="13">
        <v>1</v>
      </c>
      <c r="T98" s="13">
        <v>189</v>
      </c>
      <c r="U98" s="13">
        <v>650</v>
      </c>
      <c r="V98" s="13">
        <v>1</v>
      </c>
      <c r="W98" s="13">
        <v>32</v>
      </c>
      <c r="X98" s="13">
        <v>124</v>
      </c>
      <c r="Y98" s="13" t="s">
        <v>447</v>
      </c>
      <c r="Z98" s="13" t="s">
        <v>448</v>
      </c>
      <c r="AA98" s="95"/>
    </row>
    <row r="99" ht="33.75" spans="1:27">
      <c r="A99" s="13">
        <v>81</v>
      </c>
      <c r="B99" s="11" t="s">
        <v>36</v>
      </c>
      <c r="C99" s="11" t="s">
        <v>408</v>
      </c>
      <c r="D99" s="58" t="s">
        <v>443</v>
      </c>
      <c r="E99" s="13" t="s">
        <v>49</v>
      </c>
      <c r="F99" s="13" t="s">
        <v>444</v>
      </c>
      <c r="G99" s="13" t="s">
        <v>449</v>
      </c>
      <c r="H99" s="13" t="s">
        <v>44</v>
      </c>
      <c r="I99" s="13" t="s">
        <v>444</v>
      </c>
      <c r="J99" s="59">
        <v>45748</v>
      </c>
      <c r="K99" s="59">
        <v>45809</v>
      </c>
      <c r="L99" s="13" t="s">
        <v>53</v>
      </c>
      <c r="M99" s="13" t="s">
        <v>450</v>
      </c>
      <c r="N99" s="15">
        <v>40</v>
      </c>
      <c r="O99" s="15">
        <v>40</v>
      </c>
      <c r="P99" s="15"/>
      <c r="Q99" s="15"/>
      <c r="R99" s="15"/>
      <c r="S99" s="13">
        <v>1</v>
      </c>
      <c r="T99" s="13">
        <v>189</v>
      </c>
      <c r="U99" s="13">
        <v>650</v>
      </c>
      <c r="V99" s="13">
        <v>1</v>
      </c>
      <c r="W99" s="13">
        <v>32</v>
      </c>
      <c r="X99" s="13">
        <v>124</v>
      </c>
      <c r="Y99" s="13" t="s">
        <v>451</v>
      </c>
      <c r="Z99" s="13" t="s">
        <v>448</v>
      </c>
      <c r="AA99" s="95"/>
    </row>
    <row r="100" ht="33.75" spans="1:27">
      <c r="A100" s="13">
        <v>82</v>
      </c>
      <c r="B100" s="11" t="s">
        <v>36</v>
      </c>
      <c r="C100" s="11" t="s">
        <v>408</v>
      </c>
      <c r="D100" s="58" t="s">
        <v>409</v>
      </c>
      <c r="E100" s="13" t="s">
        <v>49</v>
      </c>
      <c r="F100" s="13" t="s">
        <v>155</v>
      </c>
      <c r="G100" s="13" t="s">
        <v>452</v>
      </c>
      <c r="H100" s="13" t="s">
        <v>44</v>
      </c>
      <c r="I100" s="13" t="s">
        <v>155</v>
      </c>
      <c r="J100" s="59">
        <v>45748</v>
      </c>
      <c r="K100" s="59">
        <v>45809</v>
      </c>
      <c r="L100" s="13" t="s">
        <v>53</v>
      </c>
      <c r="M100" s="13" t="s">
        <v>453</v>
      </c>
      <c r="N100" s="15">
        <v>30</v>
      </c>
      <c r="O100" s="15">
        <v>30</v>
      </c>
      <c r="P100" s="15"/>
      <c r="Q100" s="15"/>
      <c r="R100" s="15"/>
      <c r="S100" s="13">
        <v>1</v>
      </c>
      <c r="T100" s="13">
        <v>90</v>
      </c>
      <c r="U100" s="13">
        <v>356</v>
      </c>
      <c r="V100" s="13">
        <v>1</v>
      </c>
      <c r="W100" s="13">
        <v>20</v>
      </c>
      <c r="X100" s="13">
        <v>65</v>
      </c>
      <c r="Y100" s="13" t="s">
        <v>454</v>
      </c>
      <c r="Z100" s="13" t="s">
        <v>448</v>
      </c>
      <c r="AA100" s="95"/>
    </row>
    <row r="101" ht="22.5" spans="1:27">
      <c r="A101" s="13">
        <v>83</v>
      </c>
      <c r="B101" s="11" t="s">
        <v>36</v>
      </c>
      <c r="C101" s="11" t="s">
        <v>408</v>
      </c>
      <c r="D101" s="13" t="s">
        <v>409</v>
      </c>
      <c r="E101" s="13" t="s">
        <v>383</v>
      </c>
      <c r="F101" s="13" t="s">
        <v>455</v>
      </c>
      <c r="G101" s="13" t="s">
        <v>456</v>
      </c>
      <c r="H101" s="13" t="s">
        <v>44</v>
      </c>
      <c r="I101" s="13" t="s">
        <v>457</v>
      </c>
      <c r="J101" s="60">
        <v>45658</v>
      </c>
      <c r="K101" s="62">
        <v>45992</v>
      </c>
      <c r="L101" s="13" t="s">
        <v>317</v>
      </c>
      <c r="M101" s="13" t="s">
        <v>458</v>
      </c>
      <c r="N101" s="15">
        <v>50</v>
      </c>
      <c r="O101" s="15">
        <v>50</v>
      </c>
      <c r="P101" s="15"/>
      <c r="Q101" s="15"/>
      <c r="R101" s="15"/>
      <c r="S101" s="13">
        <v>1</v>
      </c>
      <c r="T101" s="13">
        <v>350</v>
      </c>
      <c r="U101" s="13">
        <v>1200</v>
      </c>
      <c r="V101" s="13">
        <v>1</v>
      </c>
      <c r="W101" s="13"/>
      <c r="X101" s="13"/>
      <c r="Y101" s="13"/>
      <c r="Z101" s="13"/>
      <c r="AA101" s="95"/>
    </row>
    <row r="102" ht="56.25" spans="1:27">
      <c r="A102" s="13">
        <v>84</v>
      </c>
      <c r="B102" s="11" t="s">
        <v>36</v>
      </c>
      <c r="C102" s="11" t="s">
        <v>408</v>
      </c>
      <c r="D102" s="13" t="s">
        <v>409</v>
      </c>
      <c r="E102" s="13" t="s">
        <v>314</v>
      </c>
      <c r="F102" s="13" t="s">
        <v>459</v>
      </c>
      <c r="G102" s="13" t="s">
        <v>460</v>
      </c>
      <c r="H102" s="13" t="s">
        <v>44</v>
      </c>
      <c r="I102" s="13" t="s">
        <v>457</v>
      </c>
      <c r="J102" s="60">
        <v>45658</v>
      </c>
      <c r="K102" s="62">
        <v>45992</v>
      </c>
      <c r="L102" s="13" t="s">
        <v>317</v>
      </c>
      <c r="M102" s="13" t="s">
        <v>461</v>
      </c>
      <c r="N102" s="15">
        <v>60</v>
      </c>
      <c r="O102" s="15">
        <v>60</v>
      </c>
      <c r="P102" s="15"/>
      <c r="Q102" s="15"/>
      <c r="R102" s="15"/>
      <c r="S102" s="13">
        <v>1</v>
      </c>
      <c r="T102" s="13">
        <v>490</v>
      </c>
      <c r="U102" s="13">
        <v>1479</v>
      </c>
      <c r="V102" s="13">
        <v>1</v>
      </c>
      <c r="W102" s="13">
        <v>91</v>
      </c>
      <c r="X102" s="13">
        <v>257</v>
      </c>
      <c r="Y102" s="13" t="s">
        <v>462</v>
      </c>
      <c r="Z102" s="13" t="s">
        <v>448</v>
      </c>
      <c r="AA102" s="95"/>
    </row>
    <row r="103" ht="56.25" spans="1:27">
      <c r="A103" s="13">
        <v>85</v>
      </c>
      <c r="B103" s="11" t="s">
        <v>36</v>
      </c>
      <c r="C103" s="11" t="s">
        <v>408</v>
      </c>
      <c r="D103" s="13" t="s">
        <v>463</v>
      </c>
      <c r="E103" s="13" t="s">
        <v>167</v>
      </c>
      <c r="F103" s="13" t="s">
        <v>464</v>
      </c>
      <c r="G103" s="11" t="s">
        <v>465</v>
      </c>
      <c r="H103" s="13" t="s">
        <v>44</v>
      </c>
      <c r="I103" s="11" t="s">
        <v>466</v>
      </c>
      <c r="J103" s="62">
        <v>45658</v>
      </c>
      <c r="K103" s="62">
        <v>45778</v>
      </c>
      <c r="L103" s="11" t="s">
        <v>467</v>
      </c>
      <c r="M103" s="11" t="s">
        <v>468</v>
      </c>
      <c r="N103" s="10">
        <v>35</v>
      </c>
      <c r="O103" s="10">
        <v>35</v>
      </c>
      <c r="P103" s="10"/>
      <c r="Q103" s="10"/>
      <c r="R103" s="10"/>
      <c r="S103" s="26">
        <v>1</v>
      </c>
      <c r="T103" s="26">
        <v>225</v>
      </c>
      <c r="U103" s="26">
        <v>620</v>
      </c>
      <c r="V103" s="26">
        <v>1</v>
      </c>
      <c r="W103" s="26">
        <v>68</v>
      </c>
      <c r="X103" s="26">
        <v>208</v>
      </c>
      <c r="Y103" s="26" t="s">
        <v>469</v>
      </c>
      <c r="Z103" s="11" t="s">
        <v>470</v>
      </c>
      <c r="AA103" s="95"/>
    </row>
    <row r="104" ht="67.5" spans="1:27">
      <c r="A104" s="13">
        <v>86</v>
      </c>
      <c r="B104" s="11" t="s">
        <v>36</v>
      </c>
      <c r="C104" s="11" t="s">
        <v>408</v>
      </c>
      <c r="D104" s="13" t="s">
        <v>471</v>
      </c>
      <c r="E104" s="13" t="s">
        <v>167</v>
      </c>
      <c r="F104" s="13" t="s">
        <v>464</v>
      </c>
      <c r="G104" s="13" t="s">
        <v>472</v>
      </c>
      <c r="H104" s="13" t="s">
        <v>44</v>
      </c>
      <c r="I104" s="11" t="s">
        <v>466</v>
      </c>
      <c r="J104" s="60">
        <v>45658</v>
      </c>
      <c r="K104" s="60">
        <v>45717</v>
      </c>
      <c r="L104" s="11" t="s">
        <v>467</v>
      </c>
      <c r="M104" s="13" t="s">
        <v>473</v>
      </c>
      <c r="N104" s="15">
        <v>30</v>
      </c>
      <c r="O104" s="15">
        <v>30</v>
      </c>
      <c r="P104" s="15"/>
      <c r="Q104" s="15"/>
      <c r="R104" s="15"/>
      <c r="S104" s="13">
        <v>1</v>
      </c>
      <c r="T104" s="13">
        <v>120</v>
      </c>
      <c r="U104" s="13">
        <v>400</v>
      </c>
      <c r="V104" s="13">
        <v>1</v>
      </c>
      <c r="W104" s="13">
        <v>56</v>
      </c>
      <c r="X104" s="13">
        <v>270</v>
      </c>
      <c r="Y104" s="26" t="s">
        <v>474</v>
      </c>
      <c r="Z104" s="11" t="s">
        <v>475</v>
      </c>
      <c r="AA104" s="46"/>
    </row>
    <row r="105" ht="56.25" spans="1:27">
      <c r="A105" s="13">
        <v>87</v>
      </c>
      <c r="B105" s="11" t="s">
        <v>36</v>
      </c>
      <c r="C105" s="11" t="s">
        <v>408</v>
      </c>
      <c r="D105" s="13" t="s">
        <v>463</v>
      </c>
      <c r="E105" s="13" t="s">
        <v>167</v>
      </c>
      <c r="F105" s="13" t="s">
        <v>464</v>
      </c>
      <c r="G105" s="13" t="s">
        <v>476</v>
      </c>
      <c r="H105" s="13" t="s">
        <v>44</v>
      </c>
      <c r="I105" s="11" t="s">
        <v>466</v>
      </c>
      <c r="J105" s="60">
        <v>45658</v>
      </c>
      <c r="K105" s="60">
        <v>45717</v>
      </c>
      <c r="L105" s="11" t="s">
        <v>467</v>
      </c>
      <c r="M105" s="13" t="s">
        <v>477</v>
      </c>
      <c r="N105" s="15">
        <v>200</v>
      </c>
      <c r="O105" s="15">
        <v>200</v>
      </c>
      <c r="P105" s="15"/>
      <c r="Q105" s="15"/>
      <c r="R105" s="15"/>
      <c r="S105" s="13">
        <v>1</v>
      </c>
      <c r="T105" s="13">
        <v>80</v>
      </c>
      <c r="U105" s="13">
        <v>500</v>
      </c>
      <c r="V105" s="13">
        <v>1</v>
      </c>
      <c r="W105" s="13">
        <v>50</v>
      </c>
      <c r="X105" s="13">
        <v>220</v>
      </c>
      <c r="Y105" s="13" t="s">
        <v>478</v>
      </c>
      <c r="Z105" s="11" t="s">
        <v>479</v>
      </c>
      <c r="AA105" s="46"/>
    </row>
    <row r="106" ht="67.5" spans="1:27">
      <c r="A106" s="13">
        <v>88</v>
      </c>
      <c r="B106" s="11" t="s">
        <v>36</v>
      </c>
      <c r="C106" s="11" t="s">
        <v>408</v>
      </c>
      <c r="D106" s="13" t="s">
        <v>409</v>
      </c>
      <c r="E106" s="13" t="s">
        <v>342</v>
      </c>
      <c r="F106" s="13" t="s">
        <v>480</v>
      </c>
      <c r="G106" s="13" t="s">
        <v>481</v>
      </c>
      <c r="H106" s="13" t="s">
        <v>44</v>
      </c>
      <c r="I106" s="66" t="s">
        <v>482</v>
      </c>
      <c r="J106" s="61">
        <v>45689</v>
      </c>
      <c r="K106" s="66" t="s">
        <v>483</v>
      </c>
      <c r="L106" s="13" t="s">
        <v>346</v>
      </c>
      <c r="M106" s="13" t="s">
        <v>484</v>
      </c>
      <c r="N106" s="15">
        <v>200</v>
      </c>
      <c r="O106" s="15">
        <v>200</v>
      </c>
      <c r="P106" s="15"/>
      <c r="Q106" s="15"/>
      <c r="R106" s="15"/>
      <c r="S106" s="13">
        <v>1</v>
      </c>
      <c r="T106" s="13">
        <v>487</v>
      </c>
      <c r="U106" s="13">
        <v>1674</v>
      </c>
      <c r="V106" s="13">
        <v>1</v>
      </c>
      <c r="W106" s="13">
        <v>33</v>
      </c>
      <c r="X106" s="13">
        <v>103</v>
      </c>
      <c r="Y106" s="13" t="s">
        <v>485</v>
      </c>
      <c r="Z106" s="13" t="s">
        <v>486</v>
      </c>
      <c r="AA106" s="46"/>
    </row>
    <row r="107" ht="45" spans="1:27">
      <c r="A107" s="13">
        <v>89</v>
      </c>
      <c r="B107" s="11" t="s">
        <v>36</v>
      </c>
      <c r="C107" s="11" t="s">
        <v>408</v>
      </c>
      <c r="D107" s="13" t="s">
        <v>409</v>
      </c>
      <c r="E107" s="13" t="s">
        <v>342</v>
      </c>
      <c r="F107" s="13" t="s">
        <v>480</v>
      </c>
      <c r="G107" s="13" t="s">
        <v>487</v>
      </c>
      <c r="H107" s="13" t="s">
        <v>44</v>
      </c>
      <c r="I107" s="66" t="s">
        <v>482</v>
      </c>
      <c r="J107" s="61">
        <v>45689</v>
      </c>
      <c r="K107" s="66" t="s">
        <v>483</v>
      </c>
      <c r="L107" s="13" t="s">
        <v>346</v>
      </c>
      <c r="M107" s="13" t="s">
        <v>488</v>
      </c>
      <c r="N107" s="15">
        <v>50</v>
      </c>
      <c r="O107" s="15">
        <v>50</v>
      </c>
      <c r="P107" s="15"/>
      <c r="Q107" s="15"/>
      <c r="R107" s="15"/>
      <c r="S107" s="13">
        <v>1</v>
      </c>
      <c r="T107" s="13">
        <v>38</v>
      </c>
      <c r="U107" s="13">
        <v>145</v>
      </c>
      <c r="V107" s="13">
        <v>1</v>
      </c>
      <c r="W107" s="13">
        <v>33</v>
      </c>
      <c r="X107" s="13">
        <v>103</v>
      </c>
      <c r="Y107" s="13" t="s">
        <v>489</v>
      </c>
      <c r="Z107" s="13" t="s">
        <v>490</v>
      </c>
      <c r="AA107" s="46"/>
    </row>
    <row r="108" ht="45" spans="1:27">
      <c r="A108" s="13">
        <v>90</v>
      </c>
      <c r="B108" s="11" t="s">
        <v>36</v>
      </c>
      <c r="C108" s="11" t="s">
        <v>408</v>
      </c>
      <c r="D108" s="13" t="s">
        <v>409</v>
      </c>
      <c r="E108" s="13" t="s">
        <v>342</v>
      </c>
      <c r="F108" s="13" t="s">
        <v>480</v>
      </c>
      <c r="G108" s="13" t="s">
        <v>491</v>
      </c>
      <c r="H108" s="13" t="s">
        <v>44</v>
      </c>
      <c r="I108" s="66" t="s">
        <v>482</v>
      </c>
      <c r="J108" s="61">
        <v>45689</v>
      </c>
      <c r="K108" s="66" t="s">
        <v>483</v>
      </c>
      <c r="L108" s="13" t="s">
        <v>346</v>
      </c>
      <c r="M108" s="13" t="s">
        <v>492</v>
      </c>
      <c r="N108" s="15">
        <v>50</v>
      </c>
      <c r="O108" s="15">
        <v>50</v>
      </c>
      <c r="P108" s="15"/>
      <c r="Q108" s="15"/>
      <c r="R108" s="15"/>
      <c r="S108" s="13">
        <v>1</v>
      </c>
      <c r="T108" s="13">
        <v>40</v>
      </c>
      <c r="U108" s="13">
        <v>162</v>
      </c>
      <c r="V108" s="13">
        <v>1</v>
      </c>
      <c r="W108" s="13">
        <v>33</v>
      </c>
      <c r="X108" s="13">
        <v>103</v>
      </c>
      <c r="Y108" s="13" t="s">
        <v>493</v>
      </c>
      <c r="Z108" s="13" t="s">
        <v>494</v>
      </c>
      <c r="AA108" s="46"/>
    </row>
    <row r="109" ht="33.75" spans="1:27">
      <c r="A109" s="13">
        <v>91</v>
      </c>
      <c r="B109" s="11" t="s">
        <v>36</v>
      </c>
      <c r="C109" s="11" t="s">
        <v>408</v>
      </c>
      <c r="D109" s="13" t="s">
        <v>409</v>
      </c>
      <c r="E109" s="13" t="s">
        <v>342</v>
      </c>
      <c r="F109" s="13" t="s">
        <v>495</v>
      </c>
      <c r="G109" s="13" t="s">
        <v>441</v>
      </c>
      <c r="H109" s="13" t="s">
        <v>44</v>
      </c>
      <c r="I109" s="66" t="s">
        <v>496</v>
      </c>
      <c r="J109" s="61">
        <v>45689</v>
      </c>
      <c r="K109" s="66" t="s">
        <v>483</v>
      </c>
      <c r="L109" s="13" t="s">
        <v>346</v>
      </c>
      <c r="M109" s="13" t="s">
        <v>497</v>
      </c>
      <c r="N109" s="15">
        <v>50</v>
      </c>
      <c r="O109" s="15">
        <v>50</v>
      </c>
      <c r="P109" s="15"/>
      <c r="Q109" s="15"/>
      <c r="R109" s="15"/>
      <c r="S109" s="13">
        <v>1</v>
      </c>
      <c r="T109" s="13">
        <v>406</v>
      </c>
      <c r="U109" s="13">
        <v>1195</v>
      </c>
      <c r="V109" s="13">
        <v>1</v>
      </c>
      <c r="W109" s="13">
        <v>70</v>
      </c>
      <c r="X109" s="13">
        <v>215</v>
      </c>
      <c r="Y109" s="13" t="s">
        <v>498</v>
      </c>
      <c r="Z109" s="13" t="s">
        <v>499</v>
      </c>
      <c r="AA109" s="46"/>
    </row>
    <row r="110" ht="22.5" spans="1:27">
      <c r="A110" s="29" t="s">
        <v>334</v>
      </c>
      <c r="B110" s="16" t="s">
        <v>36</v>
      </c>
      <c r="C110" s="16" t="s">
        <v>408</v>
      </c>
      <c r="D110" s="16" t="s">
        <v>500</v>
      </c>
      <c r="E110" s="13"/>
      <c r="F110" s="13"/>
      <c r="G110" s="13"/>
      <c r="H110" s="11"/>
      <c r="I110" s="66"/>
      <c r="J110" s="13"/>
      <c r="K110" s="15"/>
      <c r="L110" s="13"/>
      <c r="M110" s="13"/>
      <c r="N110" s="21">
        <f>SUM(N111:N120)</f>
        <v>221</v>
      </c>
      <c r="O110" s="21">
        <f>SUM(O111:O120)</f>
        <v>221</v>
      </c>
      <c r="P110" s="21"/>
      <c r="Q110" s="21"/>
      <c r="R110" s="21"/>
      <c r="S110" s="21">
        <f t="shared" ref="P110:X110" si="10">SUM(S111:S120)</f>
        <v>10</v>
      </c>
      <c r="T110" s="21">
        <f t="shared" si="10"/>
        <v>6714</v>
      </c>
      <c r="U110" s="21">
        <f t="shared" si="10"/>
        <v>21249</v>
      </c>
      <c r="V110" s="21">
        <f t="shared" si="10"/>
        <v>10</v>
      </c>
      <c r="W110" s="21">
        <f t="shared" si="10"/>
        <v>1214</v>
      </c>
      <c r="X110" s="21">
        <f t="shared" si="10"/>
        <v>3779</v>
      </c>
      <c r="Y110" s="13"/>
      <c r="Z110" s="13"/>
      <c r="AA110" s="46"/>
    </row>
    <row r="111" ht="67.5" spans="1:27">
      <c r="A111" s="13">
        <v>92</v>
      </c>
      <c r="B111" s="11" t="s">
        <v>36</v>
      </c>
      <c r="C111" s="11" t="s">
        <v>408</v>
      </c>
      <c r="D111" s="11" t="s">
        <v>500</v>
      </c>
      <c r="E111" s="11" t="s">
        <v>175</v>
      </c>
      <c r="F111" s="11" t="s">
        <v>501</v>
      </c>
      <c r="G111" s="11" t="s">
        <v>502</v>
      </c>
      <c r="H111" s="11" t="s">
        <v>44</v>
      </c>
      <c r="I111" s="11" t="s">
        <v>113</v>
      </c>
      <c r="J111" s="61">
        <v>45689</v>
      </c>
      <c r="K111" s="66" t="s">
        <v>483</v>
      </c>
      <c r="L111" s="11" t="s">
        <v>179</v>
      </c>
      <c r="M111" s="11" t="s">
        <v>503</v>
      </c>
      <c r="N111" s="10">
        <v>15</v>
      </c>
      <c r="O111" s="10">
        <v>15</v>
      </c>
      <c r="P111" s="10"/>
      <c r="Q111" s="10"/>
      <c r="R111" s="10"/>
      <c r="S111" s="11">
        <v>1</v>
      </c>
      <c r="T111" s="11">
        <v>1191</v>
      </c>
      <c r="U111" s="11">
        <v>3686</v>
      </c>
      <c r="V111" s="11">
        <v>1</v>
      </c>
      <c r="W111" s="11">
        <v>287</v>
      </c>
      <c r="X111" s="11">
        <v>908</v>
      </c>
      <c r="Y111" s="11" t="s">
        <v>504</v>
      </c>
      <c r="Z111" s="11" t="s">
        <v>504</v>
      </c>
      <c r="AA111" s="46"/>
    </row>
    <row r="112" ht="67.5" spans="1:27">
      <c r="A112" s="13">
        <v>93</v>
      </c>
      <c r="B112" s="11" t="s">
        <v>36</v>
      </c>
      <c r="C112" s="11" t="s">
        <v>408</v>
      </c>
      <c r="D112" s="11" t="s">
        <v>500</v>
      </c>
      <c r="E112" s="11" t="s">
        <v>175</v>
      </c>
      <c r="F112" s="11" t="s">
        <v>501</v>
      </c>
      <c r="G112" s="11" t="s">
        <v>505</v>
      </c>
      <c r="H112" s="11" t="s">
        <v>44</v>
      </c>
      <c r="I112" s="11" t="s">
        <v>506</v>
      </c>
      <c r="J112" s="61">
        <v>45689</v>
      </c>
      <c r="K112" s="66" t="s">
        <v>483</v>
      </c>
      <c r="L112" s="11" t="s">
        <v>179</v>
      </c>
      <c r="M112" s="11" t="s">
        <v>507</v>
      </c>
      <c r="N112" s="10">
        <v>6</v>
      </c>
      <c r="O112" s="10">
        <v>6</v>
      </c>
      <c r="P112" s="10"/>
      <c r="Q112" s="10"/>
      <c r="R112" s="10"/>
      <c r="S112" s="11">
        <v>1</v>
      </c>
      <c r="T112" s="11">
        <v>1191</v>
      </c>
      <c r="U112" s="11">
        <v>3686</v>
      </c>
      <c r="V112" s="11">
        <v>1</v>
      </c>
      <c r="W112" s="11">
        <v>287</v>
      </c>
      <c r="X112" s="11">
        <v>908</v>
      </c>
      <c r="Y112" s="11" t="s">
        <v>508</v>
      </c>
      <c r="Z112" s="11" t="s">
        <v>508</v>
      </c>
      <c r="AA112" s="46"/>
    </row>
    <row r="113" ht="22.5" spans="1:27">
      <c r="A113" s="13">
        <v>94</v>
      </c>
      <c r="B113" s="11" t="s">
        <v>36</v>
      </c>
      <c r="C113" s="11" t="s">
        <v>408</v>
      </c>
      <c r="D113" s="11" t="s">
        <v>500</v>
      </c>
      <c r="E113" s="11" t="s">
        <v>175</v>
      </c>
      <c r="F113" s="11" t="s">
        <v>188</v>
      </c>
      <c r="G113" s="11" t="s">
        <v>509</v>
      </c>
      <c r="H113" s="11" t="s">
        <v>44</v>
      </c>
      <c r="I113" s="11" t="s">
        <v>190</v>
      </c>
      <c r="J113" s="61">
        <v>45717</v>
      </c>
      <c r="K113" s="61">
        <v>45808</v>
      </c>
      <c r="L113" s="11" t="s">
        <v>179</v>
      </c>
      <c r="M113" s="11" t="s">
        <v>510</v>
      </c>
      <c r="N113" s="10">
        <v>6</v>
      </c>
      <c r="O113" s="10">
        <v>6</v>
      </c>
      <c r="P113" s="10"/>
      <c r="Q113" s="10"/>
      <c r="R113" s="10"/>
      <c r="S113" s="11">
        <v>1</v>
      </c>
      <c r="T113" s="11">
        <v>633</v>
      </c>
      <c r="U113" s="11">
        <v>2024</v>
      </c>
      <c r="V113" s="11">
        <v>1</v>
      </c>
      <c r="W113" s="11">
        <v>142</v>
      </c>
      <c r="X113" s="11">
        <v>479</v>
      </c>
      <c r="Y113" s="11" t="s">
        <v>193</v>
      </c>
      <c r="Z113" s="11" t="s">
        <v>174</v>
      </c>
      <c r="AA113" s="46"/>
    </row>
    <row r="114" ht="45" spans="1:27">
      <c r="A114" s="13">
        <v>95</v>
      </c>
      <c r="B114" s="11" t="s">
        <v>36</v>
      </c>
      <c r="C114" s="11" t="s">
        <v>408</v>
      </c>
      <c r="D114" s="11" t="s">
        <v>500</v>
      </c>
      <c r="E114" s="11" t="s">
        <v>175</v>
      </c>
      <c r="F114" s="11" t="s">
        <v>511</v>
      </c>
      <c r="G114" s="11" t="s">
        <v>512</v>
      </c>
      <c r="H114" s="11" t="s">
        <v>44</v>
      </c>
      <c r="I114" s="11" t="s">
        <v>511</v>
      </c>
      <c r="J114" s="61">
        <v>45717</v>
      </c>
      <c r="K114" s="61">
        <v>45931</v>
      </c>
      <c r="L114" s="11" t="s">
        <v>513</v>
      </c>
      <c r="M114" s="71" t="s">
        <v>514</v>
      </c>
      <c r="N114" s="10">
        <v>5</v>
      </c>
      <c r="O114" s="10">
        <v>5</v>
      </c>
      <c r="P114" s="10"/>
      <c r="Q114" s="10"/>
      <c r="R114" s="10"/>
      <c r="S114" s="11">
        <v>1</v>
      </c>
      <c r="T114" s="11">
        <v>211</v>
      </c>
      <c r="U114" s="11">
        <v>432</v>
      </c>
      <c r="V114" s="11">
        <v>1</v>
      </c>
      <c r="W114" s="11">
        <v>12</v>
      </c>
      <c r="X114" s="11">
        <v>35</v>
      </c>
      <c r="Y114" s="71" t="s">
        <v>515</v>
      </c>
      <c r="Z114" s="82" t="s">
        <v>516</v>
      </c>
      <c r="AA114" s="46"/>
    </row>
    <row r="115" ht="67.5" spans="1:27">
      <c r="A115" s="13">
        <v>96</v>
      </c>
      <c r="B115" s="11" t="s">
        <v>36</v>
      </c>
      <c r="C115" s="11" t="s">
        <v>408</v>
      </c>
      <c r="D115" s="11" t="s">
        <v>500</v>
      </c>
      <c r="E115" s="11" t="s">
        <v>149</v>
      </c>
      <c r="F115" s="11" t="s">
        <v>116</v>
      </c>
      <c r="G115" s="11" t="s">
        <v>517</v>
      </c>
      <c r="H115" s="11" t="s">
        <v>44</v>
      </c>
      <c r="I115" s="11" t="s">
        <v>116</v>
      </c>
      <c r="J115" s="61">
        <v>45717</v>
      </c>
      <c r="K115" s="61">
        <v>45931</v>
      </c>
      <c r="L115" s="11" t="s">
        <v>518</v>
      </c>
      <c r="M115" s="71" t="s">
        <v>519</v>
      </c>
      <c r="N115" s="10">
        <v>7</v>
      </c>
      <c r="O115" s="10">
        <v>7</v>
      </c>
      <c r="P115" s="10"/>
      <c r="Q115" s="10"/>
      <c r="R115" s="10"/>
      <c r="S115" s="11">
        <v>1</v>
      </c>
      <c r="T115" s="11">
        <v>195</v>
      </c>
      <c r="U115" s="11">
        <v>405</v>
      </c>
      <c r="V115" s="11">
        <v>1</v>
      </c>
      <c r="W115" s="11">
        <v>11</v>
      </c>
      <c r="X115" s="11">
        <v>34</v>
      </c>
      <c r="Y115" s="71" t="s">
        <v>520</v>
      </c>
      <c r="Z115" s="82" t="s">
        <v>521</v>
      </c>
      <c r="AA115" s="46"/>
    </row>
    <row r="116" ht="56.25" spans="1:27">
      <c r="A116" s="13">
        <v>97</v>
      </c>
      <c r="B116" s="11" t="s">
        <v>36</v>
      </c>
      <c r="C116" s="11" t="s">
        <v>408</v>
      </c>
      <c r="D116" s="11" t="s">
        <v>500</v>
      </c>
      <c r="E116" s="11" t="s">
        <v>149</v>
      </c>
      <c r="F116" s="11" t="s">
        <v>522</v>
      </c>
      <c r="G116" s="11" t="s">
        <v>523</v>
      </c>
      <c r="H116" s="11" t="s">
        <v>44</v>
      </c>
      <c r="I116" s="11" t="s">
        <v>522</v>
      </c>
      <c r="J116" s="61">
        <v>45717</v>
      </c>
      <c r="K116" s="61">
        <v>45931</v>
      </c>
      <c r="L116" s="11" t="s">
        <v>518</v>
      </c>
      <c r="M116" s="71" t="s">
        <v>524</v>
      </c>
      <c r="N116" s="10">
        <v>12</v>
      </c>
      <c r="O116" s="10">
        <v>12</v>
      </c>
      <c r="P116" s="10"/>
      <c r="Q116" s="10"/>
      <c r="R116" s="10"/>
      <c r="S116" s="11">
        <v>1</v>
      </c>
      <c r="T116" s="11">
        <v>128</v>
      </c>
      <c r="U116" s="11">
        <v>308</v>
      </c>
      <c r="V116" s="11">
        <v>1</v>
      </c>
      <c r="W116" s="11">
        <v>5</v>
      </c>
      <c r="X116" s="11">
        <v>14</v>
      </c>
      <c r="Y116" s="71" t="s">
        <v>520</v>
      </c>
      <c r="Z116" s="82" t="s">
        <v>525</v>
      </c>
      <c r="AA116" s="46"/>
    </row>
    <row r="117" ht="45" spans="1:27">
      <c r="A117" s="13">
        <v>98</v>
      </c>
      <c r="B117" s="11" t="s">
        <v>36</v>
      </c>
      <c r="C117" s="11" t="s">
        <v>408</v>
      </c>
      <c r="D117" s="11" t="s">
        <v>500</v>
      </c>
      <c r="E117" s="11" t="s">
        <v>167</v>
      </c>
      <c r="F117" s="11" t="s">
        <v>526</v>
      </c>
      <c r="G117" s="11" t="s">
        <v>527</v>
      </c>
      <c r="H117" s="11" t="s">
        <v>44</v>
      </c>
      <c r="I117" s="11" t="s">
        <v>526</v>
      </c>
      <c r="J117" s="61">
        <v>45717</v>
      </c>
      <c r="K117" s="61">
        <v>45870</v>
      </c>
      <c r="L117" s="11" t="s">
        <v>528</v>
      </c>
      <c r="M117" s="71" t="s">
        <v>529</v>
      </c>
      <c r="N117" s="10">
        <v>15</v>
      </c>
      <c r="O117" s="10">
        <v>15</v>
      </c>
      <c r="P117" s="10"/>
      <c r="Q117" s="10"/>
      <c r="R117" s="10"/>
      <c r="S117" s="11">
        <v>1</v>
      </c>
      <c r="T117" s="11">
        <v>587</v>
      </c>
      <c r="U117" s="11">
        <v>1450</v>
      </c>
      <c r="V117" s="11">
        <v>1</v>
      </c>
      <c r="W117" s="11">
        <v>102</v>
      </c>
      <c r="X117" s="11">
        <v>225</v>
      </c>
      <c r="Y117" s="71" t="s">
        <v>530</v>
      </c>
      <c r="Z117" s="82" t="s">
        <v>531</v>
      </c>
      <c r="AA117" s="46"/>
    </row>
    <row r="118" ht="56.25" spans="1:27">
      <c r="A118" s="13">
        <v>99</v>
      </c>
      <c r="B118" s="11" t="s">
        <v>36</v>
      </c>
      <c r="C118" s="11" t="s">
        <v>408</v>
      </c>
      <c r="D118" s="11" t="s">
        <v>500</v>
      </c>
      <c r="E118" s="11" t="s">
        <v>100</v>
      </c>
      <c r="F118" s="11" t="s">
        <v>532</v>
      </c>
      <c r="G118" s="11" t="s">
        <v>533</v>
      </c>
      <c r="H118" s="11" t="s">
        <v>44</v>
      </c>
      <c r="I118" s="11" t="s">
        <v>532</v>
      </c>
      <c r="J118" s="61">
        <v>45717</v>
      </c>
      <c r="K118" s="61">
        <v>45931</v>
      </c>
      <c r="L118" s="11" t="s">
        <v>534</v>
      </c>
      <c r="M118" s="71" t="s">
        <v>535</v>
      </c>
      <c r="N118" s="10">
        <v>16</v>
      </c>
      <c r="O118" s="10">
        <v>16</v>
      </c>
      <c r="P118" s="10"/>
      <c r="Q118" s="10"/>
      <c r="R118" s="10"/>
      <c r="S118" s="11">
        <v>1</v>
      </c>
      <c r="T118" s="11">
        <v>109</v>
      </c>
      <c r="U118" s="11">
        <v>240</v>
      </c>
      <c r="V118" s="11">
        <v>1</v>
      </c>
      <c r="W118" s="11">
        <v>6</v>
      </c>
      <c r="X118" s="11">
        <v>15</v>
      </c>
      <c r="Y118" s="71" t="s">
        <v>536</v>
      </c>
      <c r="Z118" s="82" t="s">
        <v>537</v>
      </c>
      <c r="AA118" s="46"/>
    </row>
    <row r="119" ht="112.5" spans="1:27">
      <c r="A119" s="13">
        <v>100</v>
      </c>
      <c r="B119" s="11" t="s">
        <v>36</v>
      </c>
      <c r="C119" s="11" t="s">
        <v>408</v>
      </c>
      <c r="D119" s="11" t="s">
        <v>500</v>
      </c>
      <c r="E119" s="11" t="s">
        <v>41</v>
      </c>
      <c r="F119" s="11" t="s">
        <v>42</v>
      </c>
      <c r="G119" s="11" t="s">
        <v>538</v>
      </c>
      <c r="H119" s="11" t="s">
        <v>44</v>
      </c>
      <c r="I119" s="11" t="s">
        <v>42</v>
      </c>
      <c r="J119" s="11" t="s">
        <v>539</v>
      </c>
      <c r="K119" s="11" t="s">
        <v>483</v>
      </c>
      <c r="L119" s="11" t="s">
        <v>540</v>
      </c>
      <c r="M119" s="71" t="s">
        <v>541</v>
      </c>
      <c r="N119" s="10">
        <v>20</v>
      </c>
      <c r="O119" s="10">
        <v>20</v>
      </c>
      <c r="P119" s="10"/>
      <c r="Q119" s="10"/>
      <c r="R119" s="10"/>
      <c r="S119" s="11">
        <v>1</v>
      </c>
      <c r="T119" s="11">
        <v>221</v>
      </c>
      <c r="U119" s="11">
        <v>418</v>
      </c>
      <c r="V119" s="11">
        <v>1</v>
      </c>
      <c r="W119" s="11">
        <v>14</v>
      </c>
      <c r="X119" s="11">
        <v>36</v>
      </c>
      <c r="Y119" s="71" t="s">
        <v>542</v>
      </c>
      <c r="Z119" s="82" t="s">
        <v>543</v>
      </c>
      <c r="AA119" s="46"/>
    </row>
    <row r="120" ht="33.75" spans="1:27">
      <c r="A120" s="13">
        <v>101</v>
      </c>
      <c r="B120" s="11" t="s">
        <v>36</v>
      </c>
      <c r="C120" s="11" t="s">
        <v>408</v>
      </c>
      <c r="D120" s="11" t="s">
        <v>500</v>
      </c>
      <c r="E120" s="77" t="s">
        <v>194</v>
      </c>
      <c r="F120" s="77" t="s">
        <v>194</v>
      </c>
      <c r="G120" s="11" t="s">
        <v>544</v>
      </c>
      <c r="H120" s="11" t="s">
        <v>44</v>
      </c>
      <c r="I120" s="77" t="s">
        <v>194</v>
      </c>
      <c r="J120" s="61">
        <v>45717</v>
      </c>
      <c r="K120" s="61">
        <v>45870</v>
      </c>
      <c r="L120" s="96" t="s">
        <v>201</v>
      </c>
      <c r="M120" s="78" t="s">
        <v>545</v>
      </c>
      <c r="N120" s="10">
        <v>119</v>
      </c>
      <c r="O120" s="10">
        <v>119</v>
      </c>
      <c r="P120" s="10"/>
      <c r="Q120" s="10"/>
      <c r="R120" s="10"/>
      <c r="S120" s="11">
        <v>1</v>
      </c>
      <c r="T120" s="11">
        <v>2248</v>
      </c>
      <c r="U120" s="11">
        <v>8600</v>
      </c>
      <c r="V120" s="11">
        <v>1</v>
      </c>
      <c r="W120" s="11">
        <v>348</v>
      </c>
      <c r="X120" s="11">
        <v>1125</v>
      </c>
      <c r="Y120" s="78" t="s">
        <v>546</v>
      </c>
      <c r="Z120" s="78" t="s">
        <v>547</v>
      </c>
      <c r="AA120" s="46"/>
    </row>
    <row r="121" ht="33.75" spans="1:27">
      <c r="A121" s="13" t="s">
        <v>548</v>
      </c>
      <c r="B121" s="16" t="s">
        <v>36</v>
      </c>
      <c r="C121" s="16" t="s">
        <v>549</v>
      </c>
      <c r="D121" s="11"/>
      <c r="E121" s="11"/>
      <c r="F121" s="11"/>
      <c r="G121" s="11"/>
      <c r="H121" s="11"/>
      <c r="I121" s="11"/>
      <c r="J121" s="61"/>
      <c r="K121" s="61"/>
      <c r="L121" s="11"/>
      <c r="M121" s="11"/>
      <c r="N121" s="17">
        <v>750</v>
      </c>
      <c r="O121" s="17">
        <v>750</v>
      </c>
      <c r="P121" s="10"/>
      <c r="Q121" s="10"/>
      <c r="R121" s="10"/>
      <c r="S121" s="16">
        <v>15</v>
      </c>
      <c r="T121" s="16">
        <v>1125</v>
      </c>
      <c r="U121" s="16">
        <v>12059</v>
      </c>
      <c r="V121" s="16">
        <v>15</v>
      </c>
      <c r="W121" s="16">
        <v>429</v>
      </c>
      <c r="X121" s="16">
        <v>1529</v>
      </c>
      <c r="Y121" s="11"/>
      <c r="Z121" s="11"/>
      <c r="AA121" s="46"/>
    </row>
    <row r="122" ht="33.75" spans="1:27">
      <c r="A122" s="29" t="s">
        <v>39</v>
      </c>
      <c r="B122" s="16" t="s">
        <v>36</v>
      </c>
      <c r="C122" s="16" t="s">
        <v>549</v>
      </c>
      <c r="D122" s="16" t="s">
        <v>549</v>
      </c>
      <c r="E122" s="11"/>
      <c r="F122" s="11"/>
      <c r="G122" s="11"/>
      <c r="H122" s="11"/>
      <c r="I122" s="11"/>
      <c r="J122" s="61"/>
      <c r="K122" s="61"/>
      <c r="L122" s="11"/>
      <c r="M122" s="11"/>
      <c r="N122" s="17">
        <v>750</v>
      </c>
      <c r="O122" s="17">
        <v>750</v>
      </c>
      <c r="P122" s="10"/>
      <c r="Q122" s="10"/>
      <c r="R122" s="10"/>
      <c r="S122" s="16">
        <v>15</v>
      </c>
      <c r="T122" s="16">
        <v>1125</v>
      </c>
      <c r="U122" s="16">
        <v>12059</v>
      </c>
      <c r="V122" s="16">
        <v>15</v>
      </c>
      <c r="W122" s="16">
        <v>429</v>
      </c>
      <c r="X122" s="16">
        <v>1529</v>
      </c>
      <c r="Y122" s="11"/>
      <c r="Z122" s="11"/>
      <c r="AA122" s="46"/>
    </row>
    <row r="123" ht="67.5" spans="1:27">
      <c r="A123" s="29" t="s">
        <v>550</v>
      </c>
      <c r="B123" s="11" t="s">
        <v>36</v>
      </c>
      <c r="C123" s="11" t="s">
        <v>549</v>
      </c>
      <c r="D123" s="11" t="s">
        <v>549</v>
      </c>
      <c r="E123" s="11" t="s">
        <v>551</v>
      </c>
      <c r="F123" s="11" t="s">
        <v>551</v>
      </c>
      <c r="G123" s="11" t="s">
        <v>552</v>
      </c>
      <c r="H123" s="11" t="s">
        <v>44</v>
      </c>
      <c r="I123" s="11" t="s">
        <v>551</v>
      </c>
      <c r="J123" s="61">
        <v>45658</v>
      </c>
      <c r="K123" s="61">
        <v>45992</v>
      </c>
      <c r="L123" s="85" t="s">
        <v>553</v>
      </c>
      <c r="M123" s="11" t="s">
        <v>554</v>
      </c>
      <c r="N123" s="10">
        <v>750</v>
      </c>
      <c r="O123" s="10">
        <v>750</v>
      </c>
      <c r="P123" s="10"/>
      <c r="Q123" s="10"/>
      <c r="R123" s="10"/>
      <c r="S123" s="11">
        <v>15</v>
      </c>
      <c r="T123" s="11">
        <v>1125</v>
      </c>
      <c r="U123" s="11">
        <v>12059</v>
      </c>
      <c r="V123" s="11">
        <v>15</v>
      </c>
      <c r="W123" s="11">
        <v>429</v>
      </c>
      <c r="X123" s="11">
        <v>1529</v>
      </c>
      <c r="Y123" s="97" t="s">
        <v>555</v>
      </c>
      <c r="Z123" s="97" t="s">
        <v>84</v>
      </c>
      <c r="AA123" s="46"/>
    </row>
    <row r="124" ht="22.5" spans="1:27">
      <c r="A124" s="29" t="s">
        <v>556</v>
      </c>
      <c r="B124" s="16" t="s">
        <v>36</v>
      </c>
      <c r="C124" s="16" t="s">
        <v>557</v>
      </c>
      <c r="D124" s="16"/>
      <c r="E124" s="11"/>
      <c r="F124" s="11"/>
      <c r="G124" s="11"/>
      <c r="H124" s="11"/>
      <c r="I124" s="11"/>
      <c r="J124" s="61"/>
      <c r="K124" s="61"/>
      <c r="L124" s="85"/>
      <c r="M124" s="11"/>
      <c r="N124" s="17">
        <v>72</v>
      </c>
      <c r="O124" s="17">
        <v>72</v>
      </c>
      <c r="P124" s="10"/>
      <c r="Q124" s="10"/>
      <c r="R124" s="10"/>
      <c r="S124" s="16">
        <v>60</v>
      </c>
      <c r="T124" s="16">
        <v>1548</v>
      </c>
      <c r="U124" s="16">
        <v>4587</v>
      </c>
      <c r="V124" s="16">
        <v>60</v>
      </c>
      <c r="W124" s="16">
        <v>114</v>
      </c>
      <c r="X124" s="16">
        <v>331</v>
      </c>
      <c r="Y124" s="97"/>
      <c r="Z124" s="97"/>
      <c r="AA124" s="46"/>
    </row>
    <row r="125" ht="22.5" spans="1:27">
      <c r="A125" s="29" t="s">
        <v>39</v>
      </c>
      <c r="B125" s="16" t="s">
        <v>36</v>
      </c>
      <c r="C125" s="16" t="s">
        <v>557</v>
      </c>
      <c r="D125" s="16" t="s">
        <v>558</v>
      </c>
      <c r="E125" s="11"/>
      <c r="F125" s="11"/>
      <c r="G125" s="11"/>
      <c r="H125" s="11"/>
      <c r="I125" s="11"/>
      <c r="J125" s="61"/>
      <c r="K125" s="61"/>
      <c r="L125" s="85"/>
      <c r="M125" s="11"/>
      <c r="N125" s="17">
        <v>72</v>
      </c>
      <c r="O125" s="17">
        <v>72</v>
      </c>
      <c r="P125" s="10"/>
      <c r="Q125" s="10"/>
      <c r="R125" s="10"/>
      <c r="S125" s="16">
        <v>60</v>
      </c>
      <c r="T125" s="16">
        <v>1548</v>
      </c>
      <c r="U125" s="16">
        <v>4587</v>
      </c>
      <c r="V125" s="16">
        <v>60</v>
      </c>
      <c r="W125" s="16">
        <v>114</v>
      </c>
      <c r="X125" s="16">
        <v>331</v>
      </c>
      <c r="Y125" s="97"/>
      <c r="Z125" s="97"/>
      <c r="AA125" s="46"/>
    </row>
    <row r="126" ht="56.25" spans="1:27">
      <c r="A126" s="29" t="s">
        <v>559</v>
      </c>
      <c r="B126" s="11" t="s">
        <v>36</v>
      </c>
      <c r="C126" s="11" t="s">
        <v>557</v>
      </c>
      <c r="D126" s="11" t="s">
        <v>558</v>
      </c>
      <c r="E126" s="11" t="s">
        <v>560</v>
      </c>
      <c r="F126" s="11" t="s">
        <v>560</v>
      </c>
      <c r="G126" s="11" t="s">
        <v>561</v>
      </c>
      <c r="H126" s="11" t="s">
        <v>44</v>
      </c>
      <c r="I126" s="11" t="s">
        <v>560</v>
      </c>
      <c r="J126" s="61">
        <v>45717</v>
      </c>
      <c r="K126" s="61">
        <v>45931</v>
      </c>
      <c r="L126" s="11" t="s">
        <v>562</v>
      </c>
      <c r="M126" s="71" t="s">
        <v>563</v>
      </c>
      <c r="N126" s="10">
        <v>72</v>
      </c>
      <c r="O126" s="10">
        <v>72</v>
      </c>
      <c r="P126" s="10"/>
      <c r="Q126" s="10"/>
      <c r="R126" s="10"/>
      <c r="S126" s="11">
        <v>60</v>
      </c>
      <c r="T126" s="11">
        <v>1548</v>
      </c>
      <c r="U126" s="11">
        <v>4587</v>
      </c>
      <c r="V126" s="11">
        <v>60</v>
      </c>
      <c r="W126" s="11">
        <v>114</v>
      </c>
      <c r="X126" s="11">
        <v>331</v>
      </c>
      <c r="Y126" s="71" t="s">
        <v>563</v>
      </c>
      <c r="Z126" s="72" t="s">
        <v>564</v>
      </c>
      <c r="AA126" s="46"/>
    </row>
    <row r="127" ht="22.5" spans="1:27">
      <c r="A127" s="20" t="s">
        <v>565</v>
      </c>
      <c r="B127" s="16" t="s">
        <v>36</v>
      </c>
      <c r="C127" s="16" t="s">
        <v>566</v>
      </c>
      <c r="D127" s="16"/>
      <c r="E127" s="11"/>
      <c r="F127" s="11"/>
      <c r="G127" s="11"/>
      <c r="H127" s="11"/>
      <c r="I127" s="11"/>
      <c r="J127" s="61"/>
      <c r="K127" s="61"/>
      <c r="L127" s="85"/>
      <c r="M127" s="11"/>
      <c r="N127" s="17">
        <v>303.2</v>
      </c>
      <c r="O127" s="17">
        <v>303.2</v>
      </c>
      <c r="P127" s="17">
        <f t="shared" ref="P127:X127" si="11">SUM(P128+P130)</f>
        <v>0</v>
      </c>
      <c r="Q127" s="17">
        <f t="shared" si="11"/>
        <v>0</v>
      </c>
      <c r="R127" s="17">
        <f t="shared" si="11"/>
        <v>0</v>
      </c>
      <c r="S127" s="17">
        <f t="shared" si="11"/>
        <v>74</v>
      </c>
      <c r="T127" s="17">
        <f t="shared" si="11"/>
        <v>810</v>
      </c>
      <c r="U127" s="17">
        <f t="shared" si="11"/>
        <v>1756</v>
      </c>
      <c r="V127" s="17">
        <f t="shared" si="11"/>
        <v>74</v>
      </c>
      <c r="W127" s="17">
        <f t="shared" si="11"/>
        <v>757</v>
      </c>
      <c r="X127" s="17">
        <f t="shared" si="11"/>
        <v>1708</v>
      </c>
      <c r="Y127" s="97"/>
      <c r="Z127" s="97"/>
      <c r="AA127" s="46"/>
    </row>
    <row r="128" ht="22.5" spans="1:27">
      <c r="A128" s="29" t="s">
        <v>39</v>
      </c>
      <c r="B128" s="16" t="s">
        <v>36</v>
      </c>
      <c r="C128" s="16" t="s">
        <v>566</v>
      </c>
      <c r="D128" s="16" t="s">
        <v>567</v>
      </c>
      <c r="E128" s="11"/>
      <c r="F128" s="11"/>
      <c r="G128" s="11"/>
      <c r="H128" s="11"/>
      <c r="I128" s="11"/>
      <c r="J128" s="61"/>
      <c r="K128" s="61"/>
      <c r="L128" s="85"/>
      <c r="M128" s="11"/>
      <c r="N128" s="17">
        <v>231.2</v>
      </c>
      <c r="O128" s="17">
        <v>231.2</v>
      </c>
      <c r="P128" s="10"/>
      <c r="Q128" s="10"/>
      <c r="R128" s="10"/>
      <c r="S128" s="16">
        <v>60</v>
      </c>
      <c r="T128" s="16">
        <v>754</v>
      </c>
      <c r="U128" s="16">
        <v>1700</v>
      </c>
      <c r="V128" s="16">
        <v>60</v>
      </c>
      <c r="W128" s="16">
        <v>754</v>
      </c>
      <c r="X128" s="16">
        <v>1700</v>
      </c>
      <c r="Y128" s="97"/>
      <c r="Z128" s="97"/>
      <c r="AA128" s="46"/>
    </row>
    <row r="129" ht="67.5" spans="1:27">
      <c r="A129" s="29" t="s">
        <v>568</v>
      </c>
      <c r="B129" s="11" t="s">
        <v>36</v>
      </c>
      <c r="C129" s="11" t="s">
        <v>566</v>
      </c>
      <c r="D129" s="11" t="s">
        <v>567</v>
      </c>
      <c r="E129" s="13" t="s">
        <v>194</v>
      </c>
      <c r="F129" s="13" t="s">
        <v>194</v>
      </c>
      <c r="G129" s="85" t="s">
        <v>569</v>
      </c>
      <c r="H129" s="11" t="s">
        <v>44</v>
      </c>
      <c r="I129" s="13" t="s">
        <v>194</v>
      </c>
      <c r="J129" s="60">
        <v>45658</v>
      </c>
      <c r="K129" s="60">
        <v>45992</v>
      </c>
      <c r="L129" s="13" t="s">
        <v>201</v>
      </c>
      <c r="M129" s="67" t="s">
        <v>570</v>
      </c>
      <c r="N129" s="10">
        <v>231.2</v>
      </c>
      <c r="O129" s="10">
        <v>231.2</v>
      </c>
      <c r="P129" s="10"/>
      <c r="Q129" s="10"/>
      <c r="R129" s="10"/>
      <c r="S129" s="11">
        <v>60</v>
      </c>
      <c r="T129" s="11">
        <v>754</v>
      </c>
      <c r="U129" s="11">
        <v>1700</v>
      </c>
      <c r="V129" s="11">
        <v>60</v>
      </c>
      <c r="W129" s="11">
        <v>754</v>
      </c>
      <c r="X129" s="11">
        <v>1700</v>
      </c>
      <c r="Y129" s="67" t="s">
        <v>571</v>
      </c>
      <c r="Z129" s="67" t="s">
        <v>572</v>
      </c>
      <c r="AA129" s="46"/>
    </row>
    <row r="130" ht="22.5" spans="1:27">
      <c r="A130" s="29" t="s">
        <v>334</v>
      </c>
      <c r="B130" s="16" t="s">
        <v>36</v>
      </c>
      <c r="C130" s="16" t="s">
        <v>566</v>
      </c>
      <c r="D130" s="16" t="s">
        <v>573</v>
      </c>
      <c r="E130" s="11"/>
      <c r="F130" s="11"/>
      <c r="G130" s="11"/>
      <c r="H130" s="11"/>
      <c r="I130" s="11"/>
      <c r="J130" s="61"/>
      <c r="K130" s="61"/>
      <c r="L130" s="85"/>
      <c r="M130" s="11"/>
      <c r="N130" s="17">
        <v>72</v>
      </c>
      <c r="O130" s="17">
        <v>72</v>
      </c>
      <c r="P130" s="10"/>
      <c r="Q130" s="10"/>
      <c r="R130" s="10"/>
      <c r="S130" s="16">
        <v>14</v>
      </c>
      <c r="T130" s="16">
        <v>56</v>
      </c>
      <c r="U130" s="16">
        <v>56</v>
      </c>
      <c r="V130" s="16">
        <v>14</v>
      </c>
      <c r="W130" s="16">
        <v>3</v>
      </c>
      <c r="X130" s="16">
        <v>8</v>
      </c>
      <c r="Y130" s="97"/>
      <c r="Z130" s="97"/>
      <c r="AA130" s="46"/>
    </row>
    <row r="131" ht="56.25" spans="1:27">
      <c r="A131" s="29" t="s">
        <v>574</v>
      </c>
      <c r="B131" s="11" t="s">
        <v>36</v>
      </c>
      <c r="C131" s="11" t="s">
        <v>566</v>
      </c>
      <c r="D131" s="11" t="s">
        <v>573</v>
      </c>
      <c r="E131" s="13" t="s">
        <v>194</v>
      </c>
      <c r="F131" s="13" t="s">
        <v>194</v>
      </c>
      <c r="G131" s="58" t="s">
        <v>575</v>
      </c>
      <c r="H131" s="11" t="s">
        <v>44</v>
      </c>
      <c r="I131" s="13" t="s">
        <v>194</v>
      </c>
      <c r="J131" s="61">
        <v>45717</v>
      </c>
      <c r="K131" s="60">
        <v>45992</v>
      </c>
      <c r="L131" s="13" t="s">
        <v>201</v>
      </c>
      <c r="M131" s="87" t="s">
        <v>576</v>
      </c>
      <c r="N131" s="10">
        <v>72</v>
      </c>
      <c r="O131" s="10">
        <v>72</v>
      </c>
      <c r="P131" s="10"/>
      <c r="Q131" s="10"/>
      <c r="R131" s="10"/>
      <c r="S131" s="11">
        <v>14</v>
      </c>
      <c r="T131" s="11">
        <v>56</v>
      </c>
      <c r="U131" s="11">
        <v>56</v>
      </c>
      <c r="V131" s="11">
        <v>14</v>
      </c>
      <c r="W131" s="11">
        <v>3</v>
      </c>
      <c r="X131" s="11">
        <v>8</v>
      </c>
      <c r="Y131" s="87" t="s">
        <v>577</v>
      </c>
      <c r="Z131" s="87" t="s">
        <v>578</v>
      </c>
      <c r="AA131" s="46"/>
    </row>
    <row r="132" ht="22.5" spans="1:27">
      <c r="A132" s="20" t="s">
        <v>579</v>
      </c>
      <c r="B132" s="16" t="s">
        <v>36</v>
      </c>
      <c r="C132" s="16" t="s">
        <v>580</v>
      </c>
      <c r="D132" s="16"/>
      <c r="E132" s="13"/>
      <c r="F132" s="13"/>
      <c r="G132" s="58"/>
      <c r="H132" s="11"/>
      <c r="I132" s="13"/>
      <c r="J132" s="61"/>
      <c r="K132" s="60"/>
      <c r="L132" s="13"/>
      <c r="M132" s="87"/>
      <c r="N132" s="17">
        <v>103.8</v>
      </c>
      <c r="O132" s="17">
        <v>103.8</v>
      </c>
      <c r="P132" s="10"/>
      <c r="Q132" s="10"/>
      <c r="R132" s="10"/>
      <c r="S132" s="16">
        <v>5</v>
      </c>
      <c r="T132" s="16">
        <v>501</v>
      </c>
      <c r="U132" s="16">
        <v>1487</v>
      </c>
      <c r="V132" s="16">
        <v>5</v>
      </c>
      <c r="W132" s="16">
        <v>203</v>
      </c>
      <c r="X132" s="16">
        <v>478</v>
      </c>
      <c r="Y132" s="87"/>
      <c r="Z132" s="87"/>
      <c r="AA132" s="46"/>
    </row>
    <row r="133" ht="22.5" spans="1:27">
      <c r="A133" s="29" t="s">
        <v>39</v>
      </c>
      <c r="B133" s="16" t="s">
        <v>36</v>
      </c>
      <c r="C133" s="16" t="s">
        <v>580</v>
      </c>
      <c r="D133" s="16" t="s">
        <v>581</v>
      </c>
      <c r="E133" s="13"/>
      <c r="F133" s="13"/>
      <c r="G133" s="58"/>
      <c r="H133" s="11"/>
      <c r="I133" s="13"/>
      <c r="J133" s="61"/>
      <c r="K133" s="60"/>
      <c r="L133" s="13"/>
      <c r="M133" s="87"/>
      <c r="N133" s="17">
        <v>103.8</v>
      </c>
      <c r="O133" s="17">
        <v>103.8</v>
      </c>
      <c r="P133" s="10"/>
      <c r="Q133" s="10"/>
      <c r="R133" s="10"/>
      <c r="S133" s="16">
        <v>5</v>
      </c>
      <c r="T133" s="16">
        <v>501</v>
      </c>
      <c r="U133" s="16">
        <v>1487</v>
      </c>
      <c r="V133" s="16">
        <v>5</v>
      </c>
      <c r="W133" s="16">
        <v>203</v>
      </c>
      <c r="X133" s="16">
        <v>478</v>
      </c>
      <c r="Y133" s="87"/>
      <c r="Z133" s="87"/>
      <c r="AA133" s="46"/>
    </row>
    <row r="134" ht="101.25" spans="1:27">
      <c r="A134" s="29" t="s">
        <v>582</v>
      </c>
      <c r="B134" s="11" t="s">
        <v>36</v>
      </c>
      <c r="C134" s="11" t="s">
        <v>580</v>
      </c>
      <c r="D134" s="11" t="s">
        <v>581</v>
      </c>
      <c r="E134" s="13" t="s">
        <v>583</v>
      </c>
      <c r="F134" s="13" t="s">
        <v>583</v>
      </c>
      <c r="G134" s="13" t="s">
        <v>584</v>
      </c>
      <c r="H134" s="11" t="s">
        <v>44</v>
      </c>
      <c r="I134" s="13" t="s">
        <v>583</v>
      </c>
      <c r="J134" s="60">
        <v>45839</v>
      </c>
      <c r="K134" s="60">
        <v>45992</v>
      </c>
      <c r="L134" s="13" t="s">
        <v>201</v>
      </c>
      <c r="M134" s="67" t="s">
        <v>583</v>
      </c>
      <c r="N134" s="10">
        <v>103.8</v>
      </c>
      <c r="O134" s="10">
        <v>103.8</v>
      </c>
      <c r="P134" s="10"/>
      <c r="Q134" s="10"/>
      <c r="R134" s="10"/>
      <c r="S134" s="11">
        <v>5</v>
      </c>
      <c r="T134" s="11">
        <v>501</v>
      </c>
      <c r="U134" s="11">
        <v>1487</v>
      </c>
      <c r="V134" s="11">
        <v>5</v>
      </c>
      <c r="W134" s="11">
        <v>203</v>
      </c>
      <c r="X134" s="11">
        <v>478</v>
      </c>
      <c r="Y134" s="67" t="s">
        <v>585</v>
      </c>
      <c r="Z134" s="67" t="s">
        <v>586</v>
      </c>
      <c r="AA134" s="46"/>
    </row>
    <row r="135" spans="1:27">
      <c r="A135" s="29" t="s">
        <v>587</v>
      </c>
      <c r="B135" s="20" t="s">
        <v>588</v>
      </c>
      <c r="C135" s="20"/>
      <c r="D135" s="13"/>
      <c r="E135" s="13"/>
      <c r="F135" s="13"/>
      <c r="G135" s="13"/>
      <c r="H135" s="11"/>
      <c r="I135" s="66"/>
      <c r="J135" s="13"/>
      <c r="K135" s="15"/>
      <c r="L135" s="13"/>
      <c r="M135" s="13"/>
      <c r="N135" s="17">
        <f>SUM(N136+N143+N148)</f>
        <v>1452.8</v>
      </c>
      <c r="O135" s="17">
        <f>SUM(O136+O143+O148)</f>
        <v>1452.8</v>
      </c>
      <c r="P135" s="17"/>
      <c r="Q135" s="17"/>
      <c r="R135" s="17"/>
      <c r="S135" s="18">
        <f t="shared" ref="P135:X135" si="12">SUM(S136+S143+S148)</f>
        <v>478</v>
      </c>
      <c r="T135" s="18">
        <f t="shared" si="12"/>
        <v>13148</v>
      </c>
      <c r="U135" s="18">
        <f t="shared" si="12"/>
        <v>33449</v>
      </c>
      <c r="V135" s="18">
        <f t="shared" si="12"/>
        <v>477</v>
      </c>
      <c r="W135" s="18">
        <f t="shared" si="12"/>
        <v>12678</v>
      </c>
      <c r="X135" s="18">
        <f t="shared" si="12"/>
        <v>32142</v>
      </c>
      <c r="Y135" s="13"/>
      <c r="Z135" s="13"/>
      <c r="AA135" s="46"/>
    </row>
    <row r="136" spans="1:27">
      <c r="A136" s="29" t="s">
        <v>37</v>
      </c>
      <c r="B136" s="20" t="s">
        <v>588</v>
      </c>
      <c r="C136" s="20" t="s">
        <v>589</v>
      </c>
      <c r="D136" s="13"/>
      <c r="E136" s="13"/>
      <c r="F136" s="13"/>
      <c r="G136" s="13"/>
      <c r="H136" s="11"/>
      <c r="I136" s="66"/>
      <c r="J136" s="13"/>
      <c r="K136" s="15"/>
      <c r="L136" s="13"/>
      <c r="M136" s="13"/>
      <c r="N136" s="17">
        <v>65</v>
      </c>
      <c r="O136" s="17">
        <v>65</v>
      </c>
      <c r="P136" s="17"/>
      <c r="Q136" s="17"/>
      <c r="R136" s="17"/>
      <c r="S136" s="23">
        <v>6</v>
      </c>
      <c r="T136" s="23">
        <v>716</v>
      </c>
      <c r="U136" s="23">
        <v>2177</v>
      </c>
      <c r="V136" s="23">
        <v>5</v>
      </c>
      <c r="W136" s="23">
        <v>246</v>
      </c>
      <c r="X136" s="23">
        <v>870</v>
      </c>
      <c r="Y136" s="13"/>
      <c r="Z136" s="13"/>
      <c r="AA136" s="46"/>
    </row>
    <row r="137" spans="1:27">
      <c r="A137" s="29" t="s">
        <v>39</v>
      </c>
      <c r="B137" s="20" t="s">
        <v>588</v>
      </c>
      <c r="C137" s="20" t="s">
        <v>589</v>
      </c>
      <c r="D137" s="20" t="s">
        <v>590</v>
      </c>
      <c r="E137" s="13"/>
      <c r="F137" s="13"/>
      <c r="G137" s="13"/>
      <c r="H137" s="11"/>
      <c r="I137" s="66"/>
      <c r="J137" s="13"/>
      <c r="K137" s="15"/>
      <c r="L137" s="13"/>
      <c r="M137" s="13"/>
      <c r="N137" s="17">
        <f>SUM(N138:N142)</f>
        <v>65</v>
      </c>
      <c r="O137" s="17">
        <f>SUM(O138:O142)</f>
        <v>65</v>
      </c>
      <c r="P137" s="17"/>
      <c r="Q137" s="17"/>
      <c r="R137" s="17"/>
      <c r="S137" s="23">
        <f t="shared" ref="S137:X137" si="13">SUM(S138:S142)</f>
        <v>6</v>
      </c>
      <c r="T137" s="23">
        <f t="shared" si="13"/>
        <v>716</v>
      </c>
      <c r="U137" s="23">
        <f t="shared" si="13"/>
        <v>2177</v>
      </c>
      <c r="V137" s="23">
        <f t="shared" si="13"/>
        <v>5</v>
      </c>
      <c r="W137" s="23">
        <f t="shared" si="13"/>
        <v>246</v>
      </c>
      <c r="X137" s="23">
        <f t="shared" si="13"/>
        <v>870</v>
      </c>
      <c r="Y137" s="13"/>
      <c r="Z137" s="13"/>
      <c r="AA137" s="46"/>
    </row>
    <row r="138" ht="191.25" spans="1:27">
      <c r="A138" s="13">
        <v>107</v>
      </c>
      <c r="B138" s="13" t="s">
        <v>588</v>
      </c>
      <c r="C138" s="13" t="s">
        <v>589</v>
      </c>
      <c r="D138" s="13" t="s">
        <v>590</v>
      </c>
      <c r="E138" s="13" t="s">
        <v>167</v>
      </c>
      <c r="F138" s="13"/>
      <c r="G138" s="11" t="s">
        <v>591</v>
      </c>
      <c r="H138" s="11" t="s">
        <v>44</v>
      </c>
      <c r="I138" s="11" t="s">
        <v>592</v>
      </c>
      <c r="J138" s="62">
        <v>45708</v>
      </c>
      <c r="K138" s="62">
        <v>45778</v>
      </c>
      <c r="L138" s="11" t="s">
        <v>310</v>
      </c>
      <c r="M138" s="11" t="s">
        <v>593</v>
      </c>
      <c r="N138" s="10">
        <v>15</v>
      </c>
      <c r="O138" s="10">
        <v>15</v>
      </c>
      <c r="P138" s="10"/>
      <c r="Q138" s="10"/>
      <c r="R138" s="10"/>
      <c r="S138" s="26">
        <v>2</v>
      </c>
      <c r="T138" s="26">
        <v>75</v>
      </c>
      <c r="U138" s="26">
        <v>197</v>
      </c>
      <c r="V138" s="26">
        <v>1</v>
      </c>
      <c r="W138" s="26">
        <v>49</v>
      </c>
      <c r="X138" s="26">
        <v>80</v>
      </c>
      <c r="Y138" s="26" t="s">
        <v>594</v>
      </c>
      <c r="Z138" s="11" t="s">
        <v>595</v>
      </c>
      <c r="AA138" s="98" t="s">
        <v>596</v>
      </c>
    </row>
    <row r="139" ht="78.75" spans="1:27">
      <c r="A139" s="13">
        <v>108</v>
      </c>
      <c r="B139" s="13" t="s">
        <v>588</v>
      </c>
      <c r="C139" s="13" t="s">
        <v>589</v>
      </c>
      <c r="D139" s="13" t="s">
        <v>590</v>
      </c>
      <c r="E139" s="13" t="s">
        <v>342</v>
      </c>
      <c r="F139" s="13" t="s">
        <v>597</v>
      </c>
      <c r="G139" s="11" t="s">
        <v>598</v>
      </c>
      <c r="H139" s="11" t="s">
        <v>44</v>
      </c>
      <c r="I139" s="13" t="s">
        <v>597</v>
      </c>
      <c r="J139" s="61">
        <v>45659</v>
      </c>
      <c r="K139" s="61">
        <v>45718</v>
      </c>
      <c r="L139" s="11" t="s">
        <v>346</v>
      </c>
      <c r="M139" s="71" t="s">
        <v>599</v>
      </c>
      <c r="N139" s="10">
        <v>15</v>
      </c>
      <c r="O139" s="10">
        <v>15</v>
      </c>
      <c r="P139" s="10"/>
      <c r="Q139" s="10"/>
      <c r="R139" s="10"/>
      <c r="S139" s="26">
        <v>1</v>
      </c>
      <c r="T139" s="26">
        <v>22</v>
      </c>
      <c r="U139" s="26">
        <v>50</v>
      </c>
      <c r="V139" s="26">
        <v>1</v>
      </c>
      <c r="W139" s="26">
        <v>3</v>
      </c>
      <c r="X139" s="26">
        <v>8</v>
      </c>
      <c r="Y139" s="71" t="s">
        <v>600</v>
      </c>
      <c r="Z139" s="72" t="s">
        <v>231</v>
      </c>
      <c r="AA139" s="98"/>
    </row>
    <row r="140" ht="123.75" spans="1:27">
      <c r="A140" s="13">
        <v>109</v>
      </c>
      <c r="B140" s="13" t="s">
        <v>588</v>
      </c>
      <c r="C140" s="13" t="s">
        <v>589</v>
      </c>
      <c r="D140" s="13" t="s">
        <v>590</v>
      </c>
      <c r="E140" s="11" t="s">
        <v>239</v>
      </c>
      <c r="F140" s="11" t="s">
        <v>601</v>
      </c>
      <c r="G140" s="11" t="s">
        <v>602</v>
      </c>
      <c r="H140" s="11" t="s">
        <v>44</v>
      </c>
      <c r="I140" s="11" t="s">
        <v>601</v>
      </c>
      <c r="J140" s="61">
        <v>45658</v>
      </c>
      <c r="K140" s="61">
        <v>45778</v>
      </c>
      <c r="L140" s="11" t="s">
        <v>242</v>
      </c>
      <c r="M140" s="71" t="s">
        <v>603</v>
      </c>
      <c r="N140" s="10">
        <v>15</v>
      </c>
      <c r="O140" s="10">
        <v>15</v>
      </c>
      <c r="P140" s="10"/>
      <c r="Q140" s="10"/>
      <c r="R140" s="10"/>
      <c r="S140" s="26">
        <v>1</v>
      </c>
      <c r="T140" s="26">
        <v>34</v>
      </c>
      <c r="U140" s="26">
        <v>70</v>
      </c>
      <c r="V140" s="26">
        <v>1</v>
      </c>
      <c r="W140" s="26">
        <v>4</v>
      </c>
      <c r="X140" s="26">
        <v>11</v>
      </c>
      <c r="Y140" s="71" t="s">
        <v>237</v>
      </c>
      <c r="Z140" s="72" t="s">
        <v>604</v>
      </c>
      <c r="AA140" s="98"/>
    </row>
    <row r="141" ht="123.75" spans="1:27">
      <c r="A141" s="13">
        <v>110</v>
      </c>
      <c r="B141" s="13" t="s">
        <v>588</v>
      </c>
      <c r="C141" s="13" t="s">
        <v>589</v>
      </c>
      <c r="D141" s="13" t="s">
        <v>590</v>
      </c>
      <c r="E141" s="13" t="s">
        <v>314</v>
      </c>
      <c r="F141" s="13" t="s">
        <v>459</v>
      </c>
      <c r="G141" s="13" t="s">
        <v>605</v>
      </c>
      <c r="H141" s="13" t="s">
        <v>44</v>
      </c>
      <c r="I141" s="13" t="s">
        <v>459</v>
      </c>
      <c r="J141" s="60">
        <v>45748</v>
      </c>
      <c r="K141" s="60">
        <v>45839</v>
      </c>
      <c r="L141" s="13" t="s">
        <v>606</v>
      </c>
      <c r="M141" s="67" t="s">
        <v>607</v>
      </c>
      <c r="N141" s="15">
        <v>15</v>
      </c>
      <c r="O141" s="15">
        <v>15</v>
      </c>
      <c r="P141" s="15"/>
      <c r="Q141" s="15"/>
      <c r="R141" s="15"/>
      <c r="S141" s="13">
        <v>1</v>
      </c>
      <c r="T141" s="13">
        <v>542</v>
      </c>
      <c r="U141" s="13">
        <v>1780</v>
      </c>
      <c r="V141" s="13">
        <v>1</v>
      </c>
      <c r="W141" s="13">
        <v>185</v>
      </c>
      <c r="X141" s="13">
        <v>758</v>
      </c>
      <c r="Y141" s="67" t="s">
        <v>608</v>
      </c>
      <c r="Z141" s="92" t="s">
        <v>609</v>
      </c>
      <c r="AA141" s="99"/>
    </row>
    <row r="142" ht="90" spans="1:27">
      <c r="A142" s="13">
        <v>111</v>
      </c>
      <c r="B142" s="13" t="s">
        <v>588</v>
      </c>
      <c r="C142" s="13" t="s">
        <v>589</v>
      </c>
      <c r="D142" s="13" t="s">
        <v>590</v>
      </c>
      <c r="E142" s="11" t="s">
        <v>218</v>
      </c>
      <c r="F142" s="11" t="s">
        <v>219</v>
      </c>
      <c r="G142" s="11" t="s">
        <v>610</v>
      </c>
      <c r="H142" s="11" t="s">
        <v>44</v>
      </c>
      <c r="I142" s="11" t="s">
        <v>219</v>
      </c>
      <c r="J142" s="61">
        <v>45658</v>
      </c>
      <c r="K142" s="61">
        <v>45992</v>
      </c>
      <c r="L142" s="11" t="s">
        <v>310</v>
      </c>
      <c r="M142" s="71" t="s">
        <v>611</v>
      </c>
      <c r="N142" s="10">
        <v>5</v>
      </c>
      <c r="O142" s="10">
        <v>5</v>
      </c>
      <c r="P142" s="10"/>
      <c r="Q142" s="10"/>
      <c r="R142" s="10"/>
      <c r="S142" s="26">
        <v>1</v>
      </c>
      <c r="T142" s="26">
        <v>43</v>
      </c>
      <c r="U142" s="26">
        <v>80</v>
      </c>
      <c r="V142" s="26">
        <v>1</v>
      </c>
      <c r="W142" s="26">
        <v>5</v>
      </c>
      <c r="X142" s="26">
        <v>13</v>
      </c>
      <c r="Y142" s="71" t="s">
        <v>612</v>
      </c>
      <c r="Z142" s="72" t="s">
        <v>613</v>
      </c>
      <c r="AA142" s="98"/>
    </row>
    <row r="143" spans="1:27">
      <c r="A143" s="20" t="s">
        <v>376</v>
      </c>
      <c r="B143" s="20" t="s">
        <v>588</v>
      </c>
      <c r="C143" s="20" t="s">
        <v>614</v>
      </c>
      <c r="D143" s="13"/>
      <c r="E143" s="13"/>
      <c r="F143" s="13"/>
      <c r="G143" s="11"/>
      <c r="H143" s="11"/>
      <c r="I143" s="11"/>
      <c r="J143" s="62"/>
      <c r="K143" s="62"/>
      <c r="L143" s="11"/>
      <c r="M143" s="11"/>
      <c r="N143" s="17">
        <f t="shared" ref="N143:X143" si="14">SUM(N144+N146)</f>
        <v>1070.6</v>
      </c>
      <c r="O143" s="17">
        <f t="shared" si="14"/>
        <v>1070.6</v>
      </c>
      <c r="P143" s="10"/>
      <c r="Q143" s="10"/>
      <c r="R143" s="10"/>
      <c r="S143" s="23">
        <f t="shared" si="14"/>
        <v>348</v>
      </c>
      <c r="T143" s="23">
        <f t="shared" si="14"/>
        <v>12015</v>
      </c>
      <c r="U143" s="23">
        <f t="shared" si="14"/>
        <v>30650</v>
      </c>
      <c r="V143" s="23">
        <f t="shared" si="14"/>
        <v>348</v>
      </c>
      <c r="W143" s="23">
        <f t="shared" si="14"/>
        <v>12015</v>
      </c>
      <c r="X143" s="23">
        <f t="shared" si="14"/>
        <v>30650</v>
      </c>
      <c r="Y143" s="26"/>
      <c r="Z143" s="11"/>
      <c r="AA143" s="98"/>
    </row>
    <row r="144" spans="1:27">
      <c r="A144" s="29" t="s">
        <v>39</v>
      </c>
      <c r="B144" s="20" t="s">
        <v>588</v>
      </c>
      <c r="C144" s="20" t="s">
        <v>614</v>
      </c>
      <c r="D144" s="20" t="s">
        <v>615</v>
      </c>
      <c r="E144" s="13"/>
      <c r="F144" s="13"/>
      <c r="G144" s="11"/>
      <c r="H144" s="11"/>
      <c r="I144" s="11"/>
      <c r="J144" s="62"/>
      <c r="K144" s="62"/>
      <c r="L144" s="11"/>
      <c r="M144" s="11"/>
      <c r="N144" s="17">
        <v>976.8</v>
      </c>
      <c r="O144" s="17">
        <v>976.8</v>
      </c>
      <c r="P144" s="10"/>
      <c r="Q144" s="10"/>
      <c r="R144" s="10"/>
      <c r="S144" s="23">
        <v>230</v>
      </c>
      <c r="T144" s="23">
        <v>11587</v>
      </c>
      <c r="U144" s="23">
        <v>30000</v>
      </c>
      <c r="V144" s="23">
        <v>230</v>
      </c>
      <c r="W144" s="23">
        <v>11587</v>
      </c>
      <c r="X144" s="23">
        <v>30000</v>
      </c>
      <c r="Y144" s="26"/>
      <c r="Z144" s="11"/>
      <c r="AA144" s="98"/>
    </row>
    <row r="145" ht="78.75" spans="1:27">
      <c r="A145" s="13">
        <v>112</v>
      </c>
      <c r="B145" s="13" t="s">
        <v>588</v>
      </c>
      <c r="C145" s="13" t="s">
        <v>614</v>
      </c>
      <c r="D145" s="13" t="s">
        <v>615</v>
      </c>
      <c r="E145" s="11" t="s">
        <v>194</v>
      </c>
      <c r="F145" s="11" t="s">
        <v>194</v>
      </c>
      <c r="G145" s="97" t="s">
        <v>616</v>
      </c>
      <c r="H145" s="11" t="s">
        <v>44</v>
      </c>
      <c r="I145" s="11" t="s">
        <v>194</v>
      </c>
      <c r="J145" s="61">
        <v>45901</v>
      </c>
      <c r="K145" s="61">
        <v>45992</v>
      </c>
      <c r="L145" s="13" t="s">
        <v>201</v>
      </c>
      <c r="M145" s="71" t="s">
        <v>617</v>
      </c>
      <c r="N145" s="10">
        <v>976.8</v>
      </c>
      <c r="O145" s="10">
        <v>976.8</v>
      </c>
      <c r="P145" s="10"/>
      <c r="Q145" s="10"/>
      <c r="R145" s="10"/>
      <c r="S145" s="26">
        <v>230</v>
      </c>
      <c r="T145" s="26">
        <v>11587</v>
      </c>
      <c r="U145" s="26">
        <v>30000</v>
      </c>
      <c r="V145" s="26">
        <v>230</v>
      </c>
      <c r="W145" s="26">
        <v>11587</v>
      </c>
      <c r="X145" s="26">
        <v>30000</v>
      </c>
      <c r="Y145" s="100" t="s">
        <v>618</v>
      </c>
      <c r="Z145" s="100" t="s">
        <v>619</v>
      </c>
      <c r="AA145" s="98"/>
    </row>
    <row r="146" ht="22.5" spans="1:27">
      <c r="A146" s="29" t="s">
        <v>334</v>
      </c>
      <c r="B146" s="20" t="s">
        <v>588</v>
      </c>
      <c r="C146" s="20" t="s">
        <v>614</v>
      </c>
      <c r="D146" s="20" t="s">
        <v>620</v>
      </c>
      <c r="E146" s="11"/>
      <c r="F146" s="11"/>
      <c r="G146" s="11"/>
      <c r="H146" s="11"/>
      <c r="I146" s="11"/>
      <c r="J146" s="62"/>
      <c r="K146" s="62"/>
      <c r="L146" s="13"/>
      <c r="M146" s="11"/>
      <c r="N146" s="17">
        <v>93.8</v>
      </c>
      <c r="O146" s="17">
        <v>93.8</v>
      </c>
      <c r="P146" s="10"/>
      <c r="Q146" s="10"/>
      <c r="R146" s="10"/>
      <c r="S146" s="23">
        <v>118</v>
      </c>
      <c r="T146" s="23">
        <v>428</v>
      </c>
      <c r="U146" s="23">
        <v>650</v>
      </c>
      <c r="V146" s="23">
        <v>118</v>
      </c>
      <c r="W146" s="23">
        <v>428</v>
      </c>
      <c r="X146" s="23">
        <v>650</v>
      </c>
      <c r="Y146" s="26"/>
      <c r="Z146" s="11"/>
      <c r="AA146" s="98"/>
    </row>
    <row r="147" ht="33.75" spans="1:27">
      <c r="A147" s="13">
        <v>113</v>
      </c>
      <c r="B147" s="13" t="s">
        <v>588</v>
      </c>
      <c r="C147" s="13" t="s">
        <v>614</v>
      </c>
      <c r="D147" s="13" t="s">
        <v>620</v>
      </c>
      <c r="E147" s="11" t="s">
        <v>194</v>
      </c>
      <c r="F147" s="11" t="s">
        <v>194</v>
      </c>
      <c r="G147" s="11" t="s">
        <v>621</v>
      </c>
      <c r="H147" s="11" t="s">
        <v>44</v>
      </c>
      <c r="I147" s="11" t="s">
        <v>194</v>
      </c>
      <c r="J147" s="101">
        <v>45658</v>
      </c>
      <c r="K147" s="101">
        <v>45992</v>
      </c>
      <c r="L147" s="13" t="s">
        <v>622</v>
      </c>
      <c r="M147" s="102" t="s">
        <v>623</v>
      </c>
      <c r="N147" s="10">
        <v>93.8</v>
      </c>
      <c r="O147" s="10">
        <v>93.8</v>
      </c>
      <c r="P147" s="10"/>
      <c r="Q147" s="10"/>
      <c r="R147" s="10"/>
      <c r="S147" s="26">
        <v>118</v>
      </c>
      <c r="T147" s="26">
        <v>428</v>
      </c>
      <c r="U147" s="26">
        <v>650</v>
      </c>
      <c r="V147" s="26">
        <v>118</v>
      </c>
      <c r="W147" s="26">
        <v>428</v>
      </c>
      <c r="X147" s="26">
        <v>650</v>
      </c>
      <c r="Y147" s="102" t="s">
        <v>624</v>
      </c>
      <c r="Z147" s="102" t="s">
        <v>625</v>
      </c>
      <c r="AA147" s="98"/>
    </row>
    <row r="148" spans="1:27">
      <c r="A148" s="29" t="s">
        <v>407</v>
      </c>
      <c r="B148" s="20" t="s">
        <v>588</v>
      </c>
      <c r="C148" s="20" t="s">
        <v>626</v>
      </c>
      <c r="D148" s="20"/>
      <c r="E148" s="11"/>
      <c r="F148" s="11"/>
      <c r="G148" s="11"/>
      <c r="H148" s="11"/>
      <c r="I148" s="11"/>
      <c r="J148" s="62"/>
      <c r="K148" s="62"/>
      <c r="L148" s="11"/>
      <c r="M148" s="11"/>
      <c r="N148" s="17">
        <v>317.2</v>
      </c>
      <c r="O148" s="17">
        <v>317.2</v>
      </c>
      <c r="P148" s="10"/>
      <c r="Q148" s="10"/>
      <c r="R148" s="10"/>
      <c r="S148" s="23">
        <v>124</v>
      </c>
      <c r="T148" s="23">
        <v>417</v>
      </c>
      <c r="U148" s="23">
        <v>622</v>
      </c>
      <c r="V148" s="23">
        <v>124</v>
      </c>
      <c r="W148" s="23">
        <v>417</v>
      </c>
      <c r="X148" s="23">
        <v>622</v>
      </c>
      <c r="Y148" s="26"/>
      <c r="Z148" s="11"/>
      <c r="AA148" s="98"/>
    </row>
    <row r="149" spans="1:27">
      <c r="A149" s="29" t="s">
        <v>39</v>
      </c>
      <c r="B149" s="20" t="s">
        <v>588</v>
      </c>
      <c r="C149" s="20" t="s">
        <v>626</v>
      </c>
      <c r="D149" s="20" t="s">
        <v>626</v>
      </c>
      <c r="E149" s="11"/>
      <c r="F149" s="11"/>
      <c r="G149" s="11"/>
      <c r="H149" s="11"/>
      <c r="I149" s="11"/>
      <c r="J149" s="62"/>
      <c r="K149" s="62"/>
      <c r="L149" s="11"/>
      <c r="M149" s="11"/>
      <c r="N149" s="17">
        <v>317.2</v>
      </c>
      <c r="O149" s="17">
        <v>317.2</v>
      </c>
      <c r="P149" s="10"/>
      <c r="Q149" s="10"/>
      <c r="R149" s="10"/>
      <c r="S149" s="23">
        <v>124</v>
      </c>
      <c r="T149" s="23">
        <v>417</v>
      </c>
      <c r="U149" s="23">
        <v>622</v>
      </c>
      <c r="V149" s="23">
        <v>124</v>
      </c>
      <c r="W149" s="23">
        <v>417</v>
      </c>
      <c r="X149" s="23">
        <v>622</v>
      </c>
      <c r="Y149" s="26"/>
      <c r="Z149" s="11"/>
      <c r="AA149" s="98"/>
    </row>
    <row r="150" ht="45" spans="1:27">
      <c r="A150" s="13">
        <v>114</v>
      </c>
      <c r="B150" s="11" t="s">
        <v>588</v>
      </c>
      <c r="C150" s="11" t="s">
        <v>626</v>
      </c>
      <c r="D150" s="11" t="s">
        <v>626</v>
      </c>
      <c r="E150" s="11" t="s">
        <v>194</v>
      </c>
      <c r="F150" s="11" t="s">
        <v>194</v>
      </c>
      <c r="G150" s="97" t="s">
        <v>627</v>
      </c>
      <c r="H150" s="11" t="s">
        <v>44</v>
      </c>
      <c r="I150" s="11" t="s">
        <v>194</v>
      </c>
      <c r="J150" s="60">
        <v>45658</v>
      </c>
      <c r="K150" s="60">
        <v>45992</v>
      </c>
      <c r="L150" s="13" t="s">
        <v>201</v>
      </c>
      <c r="M150" s="67" t="s">
        <v>628</v>
      </c>
      <c r="N150" s="10">
        <v>317.2</v>
      </c>
      <c r="O150" s="10">
        <v>317.2</v>
      </c>
      <c r="P150" s="10"/>
      <c r="Q150" s="10"/>
      <c r="R150" s="10"/>
      <c r="S150" s="26">
        <v>124</v>
      </c>
      <c r="T150" s="26">
        <v>417</v>
      </c>
      <c r="U150" s="26">
        <v>622</v>
      </c>
      <c r="V150" s="26">
        <v>124</v>
      </c>
      <c r="W150" s="26">
        <v>417</v>
      </c>
      <c r="X150" s="26">
        <v>622</v>
      </c>
      <c r="Y150" s="67" t="s">
        <v>629</v>
      </c>
      <c r="Z150" s="67" t="s">
        <v>630</v>
      </c>
      <c r="AA150" s="98"/>
    </row>
    <row r="151" spans="1:27">
      <c r="A151" s="20" t="s">
        <v>631</v>
      </c>
      <c r="B151" s="16" t="s">
        <v>632</v>
      </c>
      <c r="C151" s="20"/>
      <c r="D151" s="20"/>
      <c r="E151" s="13"/>
      <c r="F151" s="13"/>
      <c r="G151" s="13"/>
      <c r="H151" s="11"/>
      <c r="I151" s="66"/>
      <c r="J151" s="13"/>
      <c r="K151" s="15"/>
      <c r="L151" s="13"/>
      <c r="M151" s="13"/>
      <c r="N151" s="8">
        <f>SUM(N152+N271+N310)</f>
        <v>10659.2</v>
      </c>
      <c r="O151" s="8">
        <f>SUM(O152+O271+O310)</f>
        <v>10659.2</v>
      </c>
      <c r="P151" s="8"/>
      <c r="Q151" s="8"/>
      <c r="R151" s="8"/>
      <c r="S151" s="8">
        <f t="shared" ref="P151:X151" si="15">SUM(S152+S271+S310)</f>
        <v>287</v>
      </c>
      <c r="T151" s="8">
        <f t="shared" si="15"/>
        <v>125711</v>
      </c>
      <c r="U151" s="8">
        <f t="shared" si="15"/>
        <v>312445</v>
      </c>
      <c r="V151" s="8">
        <f t="shared" si="15"/>
        <v>287</v>
      </c>
      <c r="W151" s="8">
        <f t="shared" si="15"/>
        <v>16889</v>
      </c>
      <c r="X151" s="8">
        <f t="shared" si="15"/>
        <v>45090</v>
      </c>
      <c r="Y151" s="13"/>
      <c r="Z151" s="13"/>
      <c r="AA151" s="46"/>
    </row>
    <row r="152" ht="22.5" spans="1:27">
      <c r="A152" s="20" t="s">
        <v>37</v>
      </c>
      <c r="B152" s="16" t="s">
        <v>632</v>
      </c>
      <c r="C152" s="16" t="s">
        <v>633</v>
      </c>
      <c r="D152" s="20"/>
      <c r="E152" s="13"/>
      <c r="F152" s="13"/>
      <c r="G152" s="13"/>
      <c r="H152" s="11"/>
      <c r="I152" s="66"/>
      <c r="J152" s="13"/>
      <c r="K152" s="15"/>
      <c r="L152" s="13"/>
      <c r="M152" s="13"/>
      <c r="N152" s="8">
        <f>SUM(N153+N254+N262+N267+N269)</f>
        <v>7433.2</v>
      </c>
      <c r="O152" s="8">
        <f>SUM(O153+O254+O262+O267+O269)</f>
        <v>7433.2</v>
      </c>
      <c r="P152" s="8"/>
      <c r="Q152" s="8"/>
      <c r="R152" s="8"/>
      <c r="S152" s="8">
        <f t="shared" ref="P152:X152" si="16">SUM(S153+S254+S262+S267+S269)</f>
        <v>216</v>
      </c>
      <c r="T152" s="8">
        <f t="shared" si="16"/>
        <v>78532</v>
      </c>
      <c r="U152" s="8">
        <f t="shared" si="16"/>
        <v>184557</v>
      </c>
      <c r="V152" s="8">
        <f t="shared" si="16"/>
        <v>216</v>
      </c>
      <c r="W152" s="8">
        <f t="shared" si="16"/>
        <v>10684</v>
      </c>
      <c r="X152" s="8">
        <f t="shared" si="16"/>
        <v>27447</v>
      </c>
      <c r="Y152" s="13"/>
      <c r="Z152" s="13"/>
      <c r="AA152" s="46"/>
    </row>
    <row r="153" ht="22.5" spans="1:27">
      <c r="A153" s="29" t="s">
        <v>39</v>
      </c>
      <c r="B153" s="16" t="s">
        <v>632</v>
      </c>
      <c r="C153" s="16" t="s">
        <v>633</v>
      </c>
      <c r="D153" s="16" t="s">
        <v>634</v>
      </c>
      <c r="E153" s="13"/>
      <c r="F153" s="13"/>
      <c r="G153" s="13"/>
      <c r="H153" s="11"/>
      <c r="I153" s="66"/>
      <c r="J153" s="13"/>
      <c r="K153" s="15"/>
      <c r="L153" s="13"/>
      <c r="M153" s="13"/>
      <c r="N153" s="21">
        <f>SUM(N154:N253)</f>
        <v>6158.3</v>
      </c>
      <c r="O153" s="21">
        <f>SUM(O154:O253)</f>
        <v>6158.3</v>
      </c>
      <c r="P153" s="21"/>
      <c r="Q153" s="21"/>
      <c r="R153" s="21"/>
      <c r="S153" s="93">
        <f t="shared" ref="P153:X153" si="17">SUM(S154:S253)</f>
        <v>189</v>
      </c>
      <c r="T153" s="93">
        <f t="shared" si="17"/>
        <v>68806</v>
      </c>
      <c r="U153" s="93">
        <f t="shared" si="17"/>
        <v>158411</v>
      </c>
      <c r="V153" s="93">
        <f t="shared" si="17"/>
        <v>188</v>
      </c>
      <c r="W153" s="93">
        <f t="shared" si="17"/>
        <v>8345</v>
      </c>
      <c r="X153" s="93">
        <f t="shared" si="17"/>
        <v>20877</v>
      </c>
      <c r="Y153" s="13"/>
      <c r="Z153" s="13"/>
      <c r="AA153" s="46"/>
    </row>
    <row r="154" ht="33.75" spans="1:27">
      <c r="A154" s="13">
        <v>115</v>
      </c>
      <c r="B154" s="11" t="s">
        <v>632</v>
      </c>
      <c r="C154" s="11" t="s">
        <v>633</v>
      </c>
      <c r="D154" s="11" t="s">
        <v>634</v>
      </c>
      <c r="E154" s="11" t="s">
        <v>336</v>
      </c>
      <c r="F154" s="11" t="s">
        <v>635</v>
      </c>
      <c r="G154" s="83" t="s">
        <v>636</v>
      </c>
      <c r="H154" s="11" t="s">
        <v>412</v>
      </c>
      <c r="I154" s="11" t="s">
        <v>637</v>
      </c>
      <c r="J154" s="61">
        <v>45658</v>
      </c>
      <c r="K154" s="94">
        <v>45992</v>
      </c>
      <c r="L154" s="13" t="s">
        <v>339</v>
      </c>
      <c r="M154" s="11" t="s">
        <v>638</v>
      </c>
      <c r="N154" s="15">
        <v>300</v>
      </c>
      <c r="O154" s="84">
        <v>300</v>
      </c>
      <c r="P154" s="84"/>
      <c r="Q154" s="10"/>
      <c r="R154" s="10"/>
      <c r="S154" s="11">
        <v>1</v>
      </c>
      <c r="T154" s="19">
        <v>394</v>
      </c>
      <c r="U154" s="11">
        <v>1046</v>
      </c>
      <c r="V154" s="11">
        <v>1</v>
      </c>
      <c r="W154" s="28">
        <v>72</v>
      </c>
      <c r="X154" s="19">
        <v>213</v>
      </c>
      <c r="Y154" s="11" t="s">
        <v>639</v>
      </c>
      <c r="Z154" s="11" t="s">
        <v>56</v>
      </c>
      <c r="AA154" s="46"/>
    </row>
    <row r="155" ht="45" spans="1:27">
      <c r="A155" s="13">
        <v>116</v>
      </c>
      <c r="B155" s="11" t="s">
        <v>632</v>
      </c>
      <c r="C155" s="11" t="s">
        <v>633</v>
      </c>
      <c r="D155" s="11" t="s">
        <v>634</v>
      </c>
      <c r="E155" s="11" t="s">
        <v>336</v>
      </c>
      <c r="F155" s="11" t="s">
        <v>635</v>
      </c>
      <c r="G155" s="83" t="s">
        <v>640</v>
      </c>
      <c r="H155" s="11" t="s">
        <v>412</v>
      </c>
      <c r="I155" s="11" t="s">
        <v>641</v>
      </c>
      <c r="J155" s="61">
        <v>45658</v>
      </c>
      <c r="K155" s="94">
        <v>45992</v>
      </c>
      <c r="L155" s="13" t="s">
        <v>339</v>
      </c>
      <c r="M155" s="11" t="s">
        <v>642</v>
      </c>
      <c r="N155" s="15">
        <v>500</v>
      </c>
      <c r="O155" s="84">
        <v>500</v>
      </c>
      <c r="P155" s="84"/>
      <c r="Q155" s="10"/>
      <c r="R155" s="10"/>
      <c r="S155" s="11">
        <v>1</v>
      </c>
      <c r="T155" s="19">
        <v>394</v>
      </c>
      <c r="U155" s="13">
        <v>1046</v>
      </c>
      <c r="V155" s="11">
        <v>1</v>
      </c>
      <c r="W155" s="28">
        <v>72</v>
      </c>
      <c r="X155" s="19">
        <v>213</v>
      </c>
      <c r="Y155" s="11" t="s">
        <v>639</v>
      </c>
      <c r="Z155" s="11" t="s">
        <v>56</v>
      </c>
      <c r="AA155" s="46"/>
    </row>
    <row r="156" ht="33.75" spans="1:27">
      <c r="A156" s="13">
        <v>117</v>
      </c>
      <c r="B156" s="11" t="s">
        <v>632</v>
      </c>
      <c r="C156" s="11" t="s">
        <v>633</v>
      </c>
      <c r="D156" s="11" t="s">
        <v>634</v>
      </c>
      <c r="E156" s="13" t="s">
        <v>41</v>
      </c>
      <c r="F156" s="13" t="s">
        <v>87</v>
      </c>
      <c r="G156" s="13" t="s">
        <v>643</v>
      </c>
      <c r="H156" s="13" t="s">
        <v>44</v>
      </c>
      <c r="I156" s="13" t="s">
        <v>87</v>
      </c>
      <c r="J156" s="61">
        <v>45658</v>
      </c>
      <c r="K156" s="94">
        <v>45992</v>
      </c>
      <c r="L156" s="13" t="s">
        <v>45</v>
      </c>
      <c r="M156" s="13" t="s">
        <v>644</v>
      </c>
      <c r="N156" s="15">
        <v>200</v>
      </c>
      <c r="O156" s="15">
        <v>200</v>
      </c>
      <c r="P156" s="15"/>
      <c r="Q156" s="15"/>
      <c r="R156" s="15"/>
      <c r="S156" s="13">
        <v>3</v>
      </c>
      <c r="T156" s="13">
        <v>1000</v>
      </c>
      <c r="U156" s="13">
        <v>3000</v>
      </c>
      <c r="V156" s="13">
        <v>3</v>
      </c>
      <c r="W156" s="13">
        <v>280</v>
      </c>
      <c r="X156" s="13">
        <v>900</v>
      </c>
      <c r="Y156" s="11" t="s">
        <v>56</v>
      </c>
      <c r="Z156" s="13" t="s">
        <v>645</v>
      </c>
      <c r="AA156" s="46"/>
    </row>
    <row r="157" ht="33.75" spans="1:27">
      <c r="A157" s="13">
        <v>118</v>
      </c>
      <c r="B157" s="11" t="s">
        <v>632</v>
      </c>
      <c r="C157" s="11" t="s">
        <v>633</v>
      </c>
      <c r="D157" s="11" t="s">
        <v>634</v>
      </c>
      <c r="E157" s="13" t="s">
        <v>92</v>
      </c>
      <c r="F157" s="13" t="s">
        <v>646</v>
      </c>
      <c r="G157" s="11" t="s">
        <v>647</v>
      </c>
      <c r="H157" s="11" t="s">
        <v>44</v>
      </c>
      <c r="I157" s="11" t="s">
        <v>648</v>
      </c>
      <c r="J157" s="61">
        <v>45717</v>
      </c>
      <c r="K157" s="61">
        <v>45992</v>
      </c>
      <c r="L157" s="11" t="s">
        <v>97</v>
      </c>
      <c r="M157" s="11" t="s">
        <v>649</v>
      </c>
      <c r="N157" s="10">
        <v>72</v>
      </c>
      <c r="O157" s="10">
        <v>72</v>
      </c>
      <c r="P157" s="15"/>
      <c r="Q157" s="15"/>
      <c r="R157" s="15"/>
      <c r="S157" s="13">
        <v>1</v>
      </c>
      <c r="T157" s="11">
        <v>268</v>
      </c>
      <c r="U157" s="11">
        <v>698</v>
      </c>
      <c r="V157" s="13">
        <v>0</v>
      </c>
      <c r="W157" s="13">
        <v>41</v>
      </c>
      <c r="X157" s="13">
        <v>150</v>
      </c>
      <c r="Y157" s="11" t="s">
        <v>650</v>
      </c>
      <c r="Z157" s="13" t="s">
        <v>440</v>
      </c>
      <c r="AA157" s="46"/>
    </row>
    <row r="158" ht="45" spans="1:27">
      <c r="A158" s="13">
        <v>119</v>
      </c>
      <c r="B158" s="11" t="s">
        <v>632</v>
      </c>
      <c r="C158" s="11" t="s">
        <v>633</v>
      </c>
      <c r="D158" s="11" t="s">
        <v>634</v>
      </c>
      <c r="E158" s="13" t="s">
        <v>651</v>
      </c>
      <c r="F158" s="13" t="s">
        <v>652</v>
      </c>
      <c r="G158" s="11" t="s">
        <v>653</v>
      </c>
      <c r="H158" s="11" t="s">
        <v>95</v>
      </c>
      <c r="I158" s="11" t="s">
        <v>652</v>
      </c>
      <c r="J158" s="103">
        <v>45658</v>
      </c>
      <c r="K158" s="61">
        <v>45992</v>
      </c>
      <c r="L158" s="11" t="s">
        <v>97</v>
      </c>
      <c r="M158" s="11" t="s">
        <v>654</v>
      </c>
      <c r="N158" s="10">
        <v>150</v>
      </c>
      <c r="O158" s="10">
        <v>150</v>
      </c>
      <c r="P158" s="10"/>
      <c r="Q158" s="10"/>
      <c r="R158" s="10"/>
      <c r="S158" s="11">
        <v>1</v>
      </c>
      <c r="T158" s="26">
        <v>460</v>
      </c>
      <c r="U158" s="26">
        <v>1285</v>
      </c>
      <c r="V158" s="26">
        <v>1</v>
      </c>
      <c r="W158" s="26">
        <v>114</v>
      </c>
      <c r="X158" s="26">
        <v>350</v>
      </c>
      <c r="Y158" s="11" t="s">
        <v>655</v>
      </c>
      <c r="Z158" s="26" t="s">
        <v>63</v>
      </c>
      <c r="AA158" s="46"/>
    </row>
    <row r="159" ht="67.5" spans="1:27">
      <c r="A159" s="13">
        <v>120</v>
      </c>
      <c r="B159" s="11" t="s">
        <v>632</v>
      </c>
      <c r="C159" s="11" t="s">
        <v>633</v>
      </c>
      <c r="D159" s="11" t="s">
        <v>634</v>
      </c>
      <c r="E159" s="13" t="s">
        <v>100</v>
      </c>
      <c r="F159" s="13" t="s">
        <v>436</v>
      </c>
      <c r="G159" s="13" t="s">
        <v>656</v>
      </c>
      <c r="H159" s="13" t="s">
        <v>44</v>
      </c>
      <c r="I159" s="13" t="s">
        <v>436</v>
      </c>
      <c r="J159" s="62">
        <v>45658</v>
      </c>
      <c r="K159" s="62">
        <v>45931</v>
      </c>
      <c r="L159" s="13" t="s">
        <v>103</v>
      </c>
      <c r="M159" s="13" t="s">
        <v>657</v>
      </c>
      <c r="N159" s="15">
        <v>140</v>
      </c>
      <c r="O159" s="15">
        <v>140</v>
      </c>
      <c r="P159" s="15"/>
      <c r="Q159" s="15"/>
      <c r="R159" s="15"/>
      <c r="S159" s="13">
        <v>1</v>
      </c>
      <c r="T159" s="13">
        <v>41</v>
      </c>
      <c r="U159" s="13">
        <v>149</v>
      </c>
      <c r="V159" s="13">
        <v>1</v>
      </c>
      <c r="W159" s="13">
        <v>8</v>
      </c>
      <c r="X159" s="13">
        <v>30</v>
      </c>
      <c r="Y159" s="13" t="s">
        <v>658</v>
      </c>
      <c r="Z159" s="13" t="s">
        <v>659</v>
      </c>
      <c r="AA159" s="46"/>
    </row>
    <row r="160" ht="67.5" spans="1:27">
      <c r="A160" s="13">
        <v>121</v>
      </c>
      <c r="B160" s="11" t="s">
        <v>632</v>
      </c>
      <c r="C160" s="11" t="s">
        <v>633</v>
      </c>
      <c r="D160" s="11" t="s">
        <v>634</v>
      </c>
      <c r="E160" s="13" t="s">
        <v>100</v>
      </c>
      <c r="F160" s="13" t="s">
        <v>436</v>
      </c>
      <c r="G160" s="13" t="s">
        <v>660</v>
      </c>
      <c r="H160" s="13" t="s">
        <v>44</v>
      </c>
      <c r="I160" s="13" t="s">
        <v>436</v>
      </c>
      <c r="J160" s="62">
        <v>45658</v>
      </c>
      <c r="K160" s="62">
        <v>45931</v>
      </c>
      <c r="L160" s="13" t="s">
        <v>103</v>
      </c>
      <c r="M160" s="13" t="s">
        <v>661</v>
      </c>
      <c r="N160" s="15">
        <v>70</v>
      </c>
      <c r="O160" s="15">
        <v>70</v>
      </c>
      <c r="P160" s="15"/>
      <c r="Q160" s="15"/>
      <c r="R160" s="15"/>
      <c r="S160" s="13">
        <v>1</v>
      </c>
      <c r="T160" s="13">
        <v>35</v>
      </c>
      <c r="U160" s="13">
        <v>110</v>
      </c>
      <c r="V160" s="13">
        <v>1</v>
      </c>
      <c r="W160" s="13">
        <v>3</v>
      </c>
      <c r="X160" s="13">
        <v>15</v>
      </c>
      <c r="Y160" s="13" t="s">
        <v>662</v>
      </c>
      <c r="Z160" s="13" t="s">
        <v>440</v>
      </c>
      <c r="AA160" s="46"/>
    </row>
    <row r="161" ht="33.75" spans="1:28">
      <c r="A161" s="13">
        <v>122</v>
      </c>
      <c r="B161" s="11" t="s">
        <v>632</v>
      </c>
      <c r="C161" s="11" t="s">
        <v>633</v>
      </c>
      <c r="D161" s="11" t="s">
        <v>634</v>
      </c>
      <c r="E161" s="13" t="s">
        <v>100</v>
      </c>
      <c r="F161" s="13" t="s">
        <v>663</v>
      </c>
      <c r="G161" s="13" t="s">
        <v>664</v>
      </c>
      <c r="H161" s="13" t="s">
        <v>44</v>
      </c>
      <c r="I161" s="13" t="s">
        <v>663</v>
      </c>
      <c r="J161" s="62">
        <v>45658</v>
      </c>
      <c r="K161" s="62">
        <v>45931</v>
      </c>
      <c r="L161" s="13" t="s">
        <v>103</v>
      </c>
      <c r="M161" s="13" t="s">
        <v>665</v>
      </c>
      <c r="N161" s="15">
        <v>150</v>
      </c>
      <c r="O161" s="15">
        <v>150</v>
      </c>
      <c r="P161" s="15"/>
      <c r="Q161" s="15"/>
      <c r="R161" s="15"/>
      <c r="S161" s="13">
        <v>1</v>
      </c>
      <c r="T161" s="13">
        <v>166</v>
      </c>
      <c r="U161" s="13">
        <v>423</v>
      </c>
      <c r="V161" s="13">
        <v>1</v>
      </c>
      <c r="W161" s="13">
        <v>36</v>
      </c>
      <c r="X161" s="13">
        <v>126</v>
      </c>
      <c r="Y161" s="13" t="s">
        <v>666</v>
      </c>
      <c r="Z161" s="13" t="s">
        <v>56</v>
      </c>
      <c r="AA161" s="104"/>
    </row>
    <row r="162" ht="45" spans="1:28">
      <c r="A162" s="13">
        <v>123</v>
      </c>
      <c r="B162" s="11" t="s">
        <v>632</v>
      </c>
      <c r="C162" s="11" t="s">
        <v>633</v>
      </c>
      <c r="D162" s="11" t="s">
        <v>634</v>
      </c>
      <c r="E162" s="13" t="s">
        <v>100</v>
      </c>
      <c r="F162" s="13" t="s">
        <v>667</v>
      </c>
      <c r="G162" s="13" t="s">
        <v>668</v>
      </c>
      <c r="H162" s="13" t="s">
        <v>44</v>
      </c>
      <c r="I162" s="13" t="s">
        <v>669</v>
      </c>
      <c r="J162" s="62">
        <v>45658</v>
      </c>
      <c r="K162" s="62">
        <v>45992</v>
      </c>
      <c r="L162" s="13" t="s">
        <v>103</v>
      </c>
      <c r="M162" s="13" t="s">
        <v>670</v>
      </c>
      <c r="N162" s="15">
        <v>100</v>
      </c>
      <c r="O162" s="15">
        <v>100</v>
      </c>
      <c r="P162" s="15"/>
      <c r="Q162" s="15"/>
      <c r="R162" s="15"/>
      <c r="S162" s="13">
        <v>1</v>
      </c>
      <c r="T162" s="13">
        <v>120</v>
      </c>
      <c r="U162" s="13">
        <v>397</v>
      </c>
      <c r="V162" s="13">
        <v>1</v>
      </c>
      <c r="W162" s="13"/>
      <c r="X162" s="13"/>
      <c r="Y162" s="13" t="s">
        <v>671</v>
      </c>
      <c r="Z162" s="13" t="s">
        <v>56</v>
      </c>
      <c r="AA162" s="104"/>
    </row>
    <row r="163" ht="33.75" spans="1:28">
      <c r="A163" s="13">
        <v>124</v>
      </c>
      <c r="B163" s="11" t="s">
        <v>632</v>
      </c>
      <c r="C163" s="11" t="s">
        <v>633</v>
      </c>
      <c r="D163" s="11" t="s">
        <v>634</v>
      </c>
      <c r="E163" s="13" t="s">
        <v>100</v>
      </c>
      <c r="F163" s="13" t="s">
        <v>672</v>
      </c>
      <c r="G163" s="13" t="s">
        <v>673</v>
      </c>
      <c r="H163" s="13" t="s">
        <v>44</v>
      </c>
      <c r="I163" s="13" t="s">
        <v>674</v>
      </c>
      <c r="J163" s="62">
        <v>45658</v>
      </c>
      <c r="K163" s="62">
        <v>45992</v>
      </c>
      <c r="L163" s="13" t="s">
        <v>103</v>
      </c>
      <c r="M163" s="13" t="s">
        <v>675</v>
      </c>
      <c r="N163" s="15">
        <v>200</v>
      </c>
      <c r="O163" s="15">
        <v>200</v>
      </c>
      <c r="P163" s="15"/>
      <c r="Q163" s="15"/>
      <c r="R163" s="15"/>
      <c r="S163" s="13">
        <v>1</v>
      </c>
      <c r="T163" s="13">
        <v>30</v>
      </c>
      <c r="U163" s="13">
        <v>115</v>
      </c>
      <c r="V163" s="13">
        <v>1</v>
      </c>
      <c r="W163" s="13"/>
      <c r="X163" s="13"/>
      <c r="Y163" s="13" t="s">
        <v>676</v>
      </c>
      <c r="Z163" s="13" t="s">
        <v>56</v>
      </c>
      <c r="AA163" s="104"/>
    </row>
    <row r="164" ht="33.75" spans="1:28">
      <c r="A164" s="13">
        <v>125</v>
      </c>
      <c r="B164" s="11" t="s">
        <v>632</v>
      </c>
      <c r="C164" s="11" t="s">
        <v>633</v>
      </c>
      <c r="D164" s="11" t="s">
        <v>634</v>
      </c>
      <c r="E164" s="13" t="s">
        <v>100</v>
      </c>
      <c r="F164" s="13" t="s">
        <v>677</v>
      </c>
      <c r="G164" s="13" t="s">
        <v>678</v>
      </c>
      <c r="H164" s="13" t="s">
        <v>44</v>
      </c>
      <c r="I164" s="13" t="s">
        <v>677</v>
      </c>
      <c r="J164" s="60">
        <v>45658</v>
      </c>
      <c r="K164" s="62">
        <v>45992</v>
      </c>
      <c r="L164" s="13" t="s">
        <v>103</v>
      </c>
      <c r="M164" s="13" t="s">
        <v>679</v>
      </c>
      <c r="N164" s="15">
        <v>150</v>
      </c>
      <c r="O164" s="15">
        <v>150</v>
      </c>
      <c r="P164" s="15"/>
      <c r="Q164" s="15"/>
      <c r="R164" s="15"/>
      <c r="S164" s="13">
        <v>1</v>
      </c>
      <c r="T164" s="13">
        <v>327</v>
      </c>
      <c r="U164" s="13">
        <v>1085</v>
      </c>
      <c r="V164" s="13">
        <v>1</v>
      </c>
      <c r="W164" s="13">
        <v>31</v>
      </c>
      <c r="X164" s="13">
        <v>91</v>
      </c>
      <c r="Y164" s="13" t="s">
        <v>680</v>
      </c>
      <c r="Z164" s="13" t="s">
        <v>56</v>
      </c>
      <c r="AA164" s="104"/>
    </row>
    <row r="165" ht="33.75" spans="1:28">
      <c r="A165" s="13">
        <v>126</v>
      </c>
      <c r="B165" s="11" t="s">
        <v>632</v>
      </c>
      <c r="C165" s="11" t="s">
        <v>633</v>
      </c>
      <c r="D165" s="11" t="s">
        <v>634</v>
      </c>
      <c r="E165" s="13" t="s">
        <v>100</v>
      </c>
      <c r="F165" s="13" t="s">
        <v>379</v>
      </c>
      <c r="G165" s="13" t="s">
        <v>681</v>
      </c>
      <c r="H165" s="13" t="s">
        <v>44</v>
      </c>
      <c r="I165" s="11" t="s">
        <v>379</v>
      </c>
      <c r="J165" s="60">
        <v>45658</v>
      </c>
      <c r="K165" s="62">
        <v>45992</v>
      </c>
      <c r="L165" s="13" t="s">
        <v>103</v>
      </c>
      <c r="M165" s="13" t="s">
        <v>682</v>
      </c>
      <c r="N165" s="15">
        <v>100</v>
      </c>
      <c r="O165" s="15">
        <v>100</v>
      </c>
      <c r="P165" s="15"/>
      <c r="Q165" s="15"/>
      <c r="R165" s="15"/>
      <c r="S165" s="13">
        <v>1</v>
      </c>
      <c r="T165" s="13">
        <v>717</v>
      </c>
      <c r="U165" s="13">
        <v>2233</v>
      </c>
      <c r="V165" s="13">
        <v>1</v>
      </c>
      <c r="W165" s="13">
        <v>71</v>
      </c>
      <c r="X165" s="13">
        <v>223</v>
      </c>
      <c r="Y165" s="13" t="s">
        <v>382</v>
      </c>
      <c r="Z165" s="13" t="s">
        <v>56</v>
      </c>
      <c r="AA165" s="95"/>
      <c r="AB165" s="105"/>
    </row>
    <row r="166" ht="33.75" spans="1:28">
      <c r="A166" s="13">
        <v>127</v>
      </c>
      <c r="B166" s="11" t="s">
        <v>632</v>
      </c>
      <c r="C166" s="11" t="s">
        <v>633</v>
      </c>
      <c r="D166" s="11" t="s">
        <v>634</v>
      </c>
      <c r="E166" s="13" t="s">
        <v>100</v>
      </c>
      <c r="F166" s="13" t="s">
        <v>532</v>
      </c>
      <c r="G166" s="13" t="s">
        <v>683</v>
      </c>
      <c r="H166" s="13" t="s">
        <v>44</v>
      </c>
      <c r="I166" s="13" t="s">
        <v>532</v>
      </c>
      <c r="J166" s="60">
        <v>45669</v>
      </c>
      <c r="K166" s="60">
        <v>46003</v>
      </c>
      <c r="L166" s="13" t="s">
        <v>103</v>
      </c>
      <c r="M166" s="13" t="s">
        <v>684</v>
      </c>
      <c r="N166" s="15">
        <v>120</v>
      </c>
      <c r="O166" s="15">
        <v>120</v>
      </c>
      <c r="P166" s="15"/>
      <c r="Q166" s="15"/>
      <c r="R166" s="15"/>
      <c r="S166" s="13">
        <v>1</v>
      </c>
      <c r="T166" s="13">
        <v>86</v>
      </c>
      <c r="U166" s="13">
        <v>230</v>
      </c>
      <c r="V166" s="13">
        <v>1</v>
      </c>
      <c r="W166" s="13">
        <v>28</v>
      </c>
      <c r="X166" s="13">
        <v>76</v>
      </c>
      <c r="Y166" s="13" t="s">
        <v>685</v>
      </c>
      <c r="Z166" s="13" t="s">
        <v>56</v>
      </c>
      <c r="AA166" s="46"/>
    </row>
    <row r="167" ht="56.25" spans="1:28">
      <c r="A167" s="13">
        <v>128</v>
      </c>
      <c r="B167" s="11" t="s">
        <v>632</v>
      </c>
      <c r="C167" s="11" t="s">
        <v>633</v>
      </c>
      <c r="D167" s="11" t="s">
        <v>634</v>
      </c>
      <c r="E167" s="13" t="s">
        <v>100</v>
      </c>
      <c r="F167" s="13" t="s">
        <v>686</v>
      </c>
      <c r="G167" s="13" t="s">
        <v>687</v>
      </c>
      <c r="H167" s="13" t="s">
        <v>44</v>
      </c>
      <c r="I167" s="13" t="s">
        <v>686</v>
      </c>
      <c r="J167" s="60">
        <v>45669</v>
      </c>
      <c r="K167" s="60">
        <v>46003</v>
      </c>
      <c r="L167" s="13" t="s">
        <v>103</v>
      </c>
      <c r="M167" s="13" t="s">
        <v>688</v>
      </c>
      <c r="N167" s="15">
        <v>60</v>
      </c>
      <c r="O167" s="15">
        <v>60</v>
      </c>
      <c r="P167" s="15"/>
      <c r="Q167" s="15"/>
      <c r="R167" s="15"/>
      <c r="S167" s="13">
        <v>1</v>
      </c>
      <c r="T167" s="13">
        <v>680</v>
      </c>
      <c r="U167" s="13">
        <v>1900</v>
      </c>
      <c r="V167" s="13">
        <v>1</v>
      </c>
      <c r="W167" s="13">
        <v>6</v>
      </c>
      <c r="X167" s="13">
        <v>22</v>
      </c>
      <c r="Y167" s="13" t="s">
        <v>689</v>
      </c>
      <c r="Z167" s="13" t="s">
        <v>56</v>
      </c>
      <c r="AA167" s="46"/>
    </row>
    <row r="168" ht="33.75" spans="1:28">
      <c r="A168" s="13">
        <v>129</v>
      </c>
      <c r="B168" s="11" t="s">
        <v>632</v>
      </c>
      <c r="C168" s="11" t="s">
        <v>633</v>
      </c>
      <c r="D168" s="11" t="s">
        <v>634</v>
      </c>
      <c r="E168" s="13" t="s">
        <v>49</v>
      </c>
      <c r="F168" s="13" t="s">
        <v>522</v>
      </c>
      <c r="G168" s="13" t="s">
        <v>690</v>
      </c>
      <c r="H168" s="13" t="s">
        <v>44</v>
      </c>
      <c r="I168" s="13" t="s">
        <v>691</v>
      </c>
      <c r="J168" s="13" t="s">
        <v>329</v>
      </c>
      <c r="K168" s="13" t="s">
        <v>330</v>
      </c>
      <c r="L168" s="13" t="s">
        <v>53</v>
      </c>
      <c r="M168" s="13" t="s">
        <v>692</v>
      </c>
      <c r="N168" s="15">
        <v>100</v>
      </c>
      <c r="O168" s="15">
        <v>100</v>
      </c>
      <c r="P168" s="15"/>
      <c r="Q168" s="15"/>
      <c r="R168" s="15"/>
      <c r="S168" s="13">
        <v>1</v>
      </c>
      <c r="T168" s="13">
        <v>340</v>
      </c>
      <c r="U168" s="13">
        <v>1070</v>
      </c>
      <c r="V168" s="13">
        <v>1</v>
      </c>
      <c r="W168" s="13">
        <v>21</v>
      </c>
      <c r="X168" s="13">
        <v>73</v>
      </c>
      <c r="Y168" s="13" t="s">
        <v>693</v>
      </c>
      <c r="Z168" s="13" t="s">
        <v>56</v>
      </c>
      <c r="AA168" s="46"/>
    </row>
    <row r="169" ht="33.75" spans="1:28">
      <c r="A169" s="13">
        <v>130</v>
      </c>
      <c r="B169" s="11" t="s">
        <v>632</v>
      </c>
      <c r="C169" s="11" t="s">
        <v>633</v>
      </c>
      <c r="D169" s="11" t="s">
        <v>634</v>
      </c>
      <c r="E169" s="13" t="s">
        <v>49</v>
      </c>
      <c r="F169" s="13" t="s">
        <v>50</v>
      </c>
      <c r="G169" s="13" t="s">
        <v>694</v>
      </c>
      <c r="H169" s="13" t="s">
        <v>44</v>
      </c>
      <c r="I169" s="13" t="s">
        <v>50</v>
      </c>
      <c r="J169" s="59">
        <v>45665</v>
      </c>
      <c r="K169" s="59">
        <v>45992</v>
      </c>
      <c r="L169" s="13" t="s">
        <v>53</v>
      </c>
      <c r="M169" s="13" t="s">
        <v>695</v>
      </c>
      <c r="N169" s="15">
        <v>360</v>
      </c>
      <c r="O169" s="15">
        <v>360</v>
      </c>
      <c r="P169" s="15"/>
      <c r="Q169" s="15"/>
      <c r="R169" s="15"/>
      <c r="S169" s="13">
        <v>1</v>
      </c>
      <c r="T169" s="13">
        <v>305</v>
      </c>
      <c r="U169" s="13">
        <v>1063</v>
      </c>
      <c r="V169" s="13">
        <v>1</v>
      </c>
      <c r="W169" s="13">
        <v>61</v>
      </c>
      <c r="X169" s="13">
        <v>246</v>
      </c>
      <c r="Y169" s="13" t="s">
        <v>696</v>
      </c>
      <c r="Z169" s="13" t="s">
        <v>697</v>
      </c>
      <c r="AA169" s="46"/>
    </row>
    <row r="170" ht="33.75" spans="1:28">
      <c r="A170" s="13">
        <v>131</v>
      </c>
      <c r="B170" s="11" t="s">
        <v>632</v>
      </c>
      <c r="C170" s="11" t="s">
        <v>633</v>
      </c>
      <c r="D170" s="11" t="s">
        <v>634</v>
      </c>
      <c r="E170" s="13" t="s">
        <v>149</v>
      </c>
      <c r="F170" s="13" t="s">
        <v>150</v>
      </c>
      <c r="G170" s="13" t="s">
        <v>698</v>
      </c>
      <c r="H170" s="13" t="s">
        <v>44</v>
      </c>
      <c r="I170" s="13" t="s">
        <v>699</v>
      </c>
      <c r="J170" s="59">
        <v>45665</v>
      </c>
      <c r="K170" s="59">
        <v>45992</v>
      </c>
      <c r="L170" s="13" t="s">
        <v>53</v>
      </c>
      <c r="M170" s="13" t="s">
        <v>700</v>
      </c>
      <c r="N170" s="15">
        <v>100</v>
      </c>
      <c r="O170" s="15">
        <v>100</v>
      </c>
      <c r="P170" s="15"/>
      <c r="Q170" s="15"/>
      <c r="R170" s="15"/>
      <c r="S170" s="13">
        <v>1</v>
      </c>
      <c r="T170" s="13">
        <v>268</v>
      </c>
      <c r="U170" s="13">
        <v>890</v>
      </c>
      <c r="V170" s="13">
        <v>1</v>
      </c>
      <c r="W170" s="13">
        <v>75</v>
      </c>
      <c r="X170" s="13">
        <v>293</v>
      </c>
      <c r="Y170" s="13" t="s">
        <v>701</v>
      </c>
      <c r="Z170" s="13" t="s">
        <v>701</v>
      </c>
      <c r="AA170" s="46"/>
    </row>
    <row r="171" ht="45" spans="1:28">
      <c r="A171" s="13">
        <v>132</v>
      </c>
      <c r="B171" s="11" t="s">
        <v>632</v>
      </c>
      <c r="C171" s="11" t="s">
        <v>633</v>
      </c>
      <c r="D171" s="11" t="s">
        <v>634</v>
      </c>
      <c r="E171" s="13" t="s">
        <v>49</v>
      </c>
      <c r="F171" s="13" t="s">
        <v>259</v>
      </c>
      <c r="G171" s="13" t="s">
        <v>702</v>
      </c>
      <c r="H171" s="13" t="s">
        <v>44</v>
      </c>
      <c r="I171" s="13" t="s">
        <v>703</v>
      </c>
      <c r="J171" s="106" t="s">
        <v>704</v>
      </c>
      <c r="K171" s="106" t="s">
        <v>330</v>
      </c>
      <c r="L171" s="13" t="s">
        <v>53</v>
      </c>
      <c r="M171" s="13" t="s">
        <v>705</v>
      </c>
      <c r="N171" s="15">
        <v>100</v>
      </c>
      <c r="O171" s="15">
        <v>100</v>
      </c>
      <c r="P171" s="15"/>
      <c r="Q171" s="15"/>
      <c r="R171" s="15"/>
      <c r="S171" s="13">
        <v>1</v>
      </c>
      <c r="T171" s="13">
        <v>40</v>
      </c>
      <c r="U171" s="13">
        <v>130</v>
      </c>
      <c r="V171" s="13">
        <v>1</v>
      </c>
      <c r="W171" s="13">
        <v>8</v>
      </c>
      <c r="X171" s="13">
        <v>42</v>
      </c>
      <c r="Y171" s="13" t="s">
        <v>706</v>
      </c>
      <c r="Z171" s="13" t="s">
        <v>707</v>
      </c>
      <c r="AA171" s="46"/>
    </row>
    <row r="172" ht="22.5" spans="1:28">
      <c r="A172" s="13">
        <v>133</v>
      </c>
      <c r="B172" s="11" t="s">
        <v>632</v>
      </c>
      <c r="C172" s="11" t="s">
        <v>633</v>
      </c>
      <c r="D172" s="11" t="s">
        <v>634</v>
      </c>
      <c r="E172" s="13" t="s">
        <v>49</v>
      </c>
      <c r="F172" s="13" t="s">
        <v>708</v>
      </c>
      <c r="G172" s="13" t="s">
        <v>709</v>
      </c>
      <c r="H172" s="13" t="s">
        <v>44</v>
      </c>
      <c r="I172" s="13" t="s">
        <v>710</v>
      </c>
      <c r="J172" s="59">
        <v>45665</v>
      </c>
      <c r="K172" s="59">
        <v>45992</v>
      </c>
      <c r="L172" s="13" t="s">
        <v>53</v>
      </c>
      <c r="M172" s="13" t="s">
        <v>711</v>
      </c>
      <c r="N172" s="15">
        <v>120</v>
      </c>
      <c r="O172" s="15">
        <v>120</v>
      </c>
      <c r="P172" s="15"/>
      <c r="Q172" s="15"/>
      <c r="R172" s="15"/>
      <c r="S172" s="13">
        <v>1</v>
      </c>
      <c r="T172" s="13">
        <v>73</v>
      </c>
      <c r="U172" s="13">
        <v>260</v>
      </c>
      <c r="V172" s="13">
        <v>1</v>
      </c>
      <c r="W172" s="13">
        <v>17</v>
      </c>
      <c r="X172" s="13">
        <v>74</v>
      </c>
      <c r="Y172" s="13" t="s">
        <v>712</v>
      </c>
      <c r="Z172" s="13" t="s">
        <v>713</v>
      </c>
      <c r="AA172" s="46"/>
    </row>
    <row r="173" ht="90" spans="1:28">
      <c r="A173" s="13">
        <v>134</v>
      </c>
      <c r="B173" s="11" t="s">
        <v>632</v>
      </c>
      <c r="C173" s="11" t="s">
        <v>633</v>
      </c>
      <c r="D173" s="11" t="s">
        <v>634</v>
      </c>
      <c r="E173" s="74" t="s">
        <v>314</v>
      </c>
      <c r="F173" s="74" t="s">
        <v>714</v>
      </c>
      <c r="G173" s="74" t="s">
        <v>715</v>
      </c>
      <c r="H173" s="74" t="s">
        <v>44</v>
      </c>
      <c r="I173" s="74" t="s">
        <v>716</v>
      </c>
      <c r="J173" s="107">
        <v>45689</v>
      </c>
      <c r="K173" s="108">
        <v>45931</v>
      </c>
      <c r="L173" s="74" t="s">
        <v>317</v>
      </c>
      <c r="M173" s="83" t="s">
        <v>717</v>
      </c>
      <c r="N173" s="109">
        <v>200</v>
      </c>
      <c r="O173" s="109">
        <v>200</v>
      </c>
      <c r="P173" s="109"/>
      <c r="Q173" s="109"/>
      <c r="R173" s="109"/>
      <c r="S173" s="83">
        <v>1</v>
      </c>
      <c r="T173" s="83">
        <v>316</v>
      </c>
      <c r="U173" s="83">
        <v>1054</v>
      </c>
      <c r="V173" s="83">
        <v>1</v>
      </c>
      <c r="W173" s="83">
        <v>119</v>
      </c>
      <c r="X173" s="110">
        <v>471</v>
      </c>
      <c r="Y173" s="111" t="s">
        <v>718</v>
      </c>
      <c r="Z173" s="112" t="s">
        <v>719</v>
      </c>
      <c r="AA173" s="46"/>
    </row>
    <row r="174" ht="67.5" spans="1:28">
      <c r="A174" s="13">
        <v>135</v>
      </c>
      <c r="B174" s="11" t="s">
        <v>632</v>
      </c>
      <c r="C174" s="11" t="s">
        <v>633</v>
      </c>
      <c r="D174" s="11" t="s">
        <v>634</v>
      </c>
      <c r="E174" s="13" t="s">
        <v>167</v>
      </c>
      <c r="F174" s="13" t="s">
        <v>464</v>
      </c>
      <c r="G174" s="13" t="s">
        <v>720</v>
      </c>
      <c r="H174" s="11" t="s">
        <v>44</v>
      </c>
      <c r="I174" s="11" t="s">
        <v>466</v>
      </c>
      <c r="J174" s="61">
        <v>45748</v>
      </c>
      <c r="K174" s="61">
        <v>45931</v>
      </c>
      <c r="L174" s="11" t="s">
        <v>310</v>
      </c>
      <c r="M174" s="13" t="s">
        <v>721</v>
      </c>
      <c r="N174" s="15">
        <v>120</v>
      </c>
      <c r="O174" s="15">
        <v>120</v>
      </c>
      <c r="P174" s="15"/>
      <c r="Q174" s="15"/>
      <c r="R174" s="15"/>
      <c r="S174" s="13">
        <v>1</v>
      </c>
      <c r="T174" s="13">
        <v>200</v>
      </c>
      <c r="U174" s="13">
        <v>800</v>
      </c>
      <c r="V174" s="13">
        <v>1</v>
      </c>
      <c r="W174" s="13">
        <v>120</v>
      </c>
      <c r="X174" s="13">
        <v>726</v>
      </c>
      <c r="Y174" s="11" t="s">
        <v>722</v>
      </c>
      <c r="Z174" s="113" t="s">
        <v>659</v>
      </c>
      <c r="AA174" s="46"/>
    </row>
    <row r="175" ht="33.75" spans="1:28">
      <c r="A175" s="13">
        <v>136</v>
      </c>
      <c r="B175" s="11" t="s">
        <v>632</v>
      </c>
      <c r="C175" s="11" t="s">
        <v>633</v>
      </c>
      <c r="D175" s="11" t="s">
        <v>634</v>
      </c>
      <c r="E175" s="13" t="s">
        <v>204</v>
      </c>
      <c r="F175" s="13" t="s">
        <v>723</v>
      </c>
      <c r="G175" s="13" t="s">
        <v>724</v>
      </c>
      <c r="H175" s="13" t="s">
        <v>44</v>
      </c>
      <c r="I175" s="13" t="s">
        <v>723</v>
      </c>
      <c r="J175" s="60">
        <v>45717</v>
      </c>
      <c r="K175" s="60">
        <v>45778</v>
      </c>
      <c r="L175" s="13" t="s">
        <v>725</v>
      </c>
      <c r="M175" s="13" t="s">
        <v>726</v>
      </c>
      <c r="N175" s="15">
        <v>200</v>
      </c>
      <c r="O175" s="15">
        <v>200</v>
      </c>
      <c r="P175" s="15"/>
      <c r="Q175" s="15"/>
      <c r="R175" s="15"/>
      <c r="S175" s="13">
        <v>1</v>
      </c>
      <c r="T175" s="13">
        <v>401</v>
      </c>
      <c r="U175" s="13">
        <v>1434</v>
      </c>
      <c r="V175" s="13">
        <v>1</v>
      </c>
      <c r="W175" s="13">
        <v>51</v>
      </c>
      <c r="X175" s="13">
        <v>199</v>
      </c>
      <c r="Y175" s="13" t="s">
        <v>727</v>
      </c>
      <c r="Z175" s="13" t="s">
        <v>728</v>
      </c>
      <c r="AA175" s="46"/>
    </row>
    <row r="176" ht="33.75" spans="1:28">
      <c r="A176" s="13">
        <v>137</v>
      </c>
      <c r="B176" s="11" t="s">
        <v>632</v>
      </c>
      <c r="C176" s="11" t="s">
        <v>633</v>
      </c>
      <c r="D176" s="11" t="s">
        <v>634</v>
      </c>
      <c r="E176" s="11" t="s">
        <v>251</v>
      </c>
      <c r="F176" s="11" t="s">
        <v>729</v>
      </c>
      <c r="G176" s="13" t="s">
        <v>730</v>
      </c>
      <c r="H176" s="13" t="s">
        <v>44</v>
      </c>
      <c r="I176" s="11" t="s">
        <v>729</v>
      </c>
      <c r="J176" s="61">
        <v>45658</v>
      </c>
      <c r="K176" s="61">
        <v>45992</v>
      </c>
      <c r="L176" s="13" t="s">
        <v>254</v>
      </c>
      <c r="M176" s="71" t="s">
        <v>731</v>
      </c>
      <c r="N176" s="15">
        <v>80</v>
      </c>
      <c r="O176" s="15">
        <v>80</v>
      </c>
      <c r="P176" s="15"/>
      <c r="Q176" s="15"/>
      <c r="R176" s="15"/>
      <c r="S176" s="13">
        <v>1</v>
      </c>
      <c r="T176" s="13">
        <v>221</v>
      </c>
      <c r="U176" s="13">
        <v>520</v>
      </c>
      <c r="V176" s="13">
        <v>1</v>
      </c>
      <c r="W176" s="13">
        <v>15</v>
      </c>
      <c r="X176" s="13">
        <v>42</v>
      </c>
      <c r="Y176" s="71" t="s">
        <v>732</v>
      </c>
      <c r="Z176" s="72" t="s">
        <v>733</v>
      </c>
      <c r="AA176" s="46"/>
    </row>
    <row r="177" ht="45" spans="1:27">
      <c r="A177" s="13">
        <v>138</v>
      </c>
      <c r="B177" s="11" t="s">
        <v>632</v>
      </c>
      <c r="C177" s="11" t="s">
        <v>633</v>
      </c>
      <c r="D177" s="11" t="s">
        <v>634</v>
      </c>
      <c r="E177" s="13" t="s">
        <v>734</v>
      </c>
      <c r="F177" s="26" t="s">
        <v>735</v>
      </c>
      <c r="G177" s="13" t="s">
        <v>736</v>
      </c>
      <c r="H177" s="13" t="s">
        <v>44</v>
      </c>
      <c r="I177" s="26" t="s">
        <v>735</v>
      </c>
      <c r="J177" s="61">
        <v>45717</v>
      </c>
      <c r="K177" s="61">
        <v>45870</v>
      </c>
      <c r="L177" s="26" t="s">
        <v>737</v>
      </c>
      <c r="M177" s="72" t="s">
        <v>738</v>
      </c>
      <c r="N177" s="15">
        <v>9</v>
      </c>
      <c r="O177" s="15">
        <v>9</v>
      </c>
      <c r="P177" s="15"/>
      <c r="Q177" s="15"/>
      <c r="R177" s="15"/>
      <c r="S177" s="13">
        <v>1</v>
      </c>
      <c r="T177" s="13">
        <v>128</v>
      </c>
      <c r="U177" s="13">
        <v>320</v>
      </c>
      <c r="V177" s="13">
        <v>1</v>
      </c>
      <c r="W177" s="13">
        <v>14</v>
      </c>
      <c r="X177" s="13">
        <v>38</v>
      </c>
      <c r="Y177" s="72" t="s">
        <v>56</v>
      </c>
      <c r="Z177" s="82" t="s">
        <v>739</v>
      </c>
      <c r="AA177" s="46"/>
    </row>
    <row r="178" ht="45" spans="1:27">
      <c r="A178" s="13">
        <v>139</v>
      </c>
      <c r="B178" s="11" t="s">
        <v>632</v>
      </c>
      <c r="C178" s="11" t="s">
        <v>633</v>
      </c>
      <c r="D178" s="11" t="s">
        <v>634</v>
      </c>
      <c r="E178" s="13" t="s">
        <v>734</v>
      </c>
      <c r="F178" s="26" t="s">
        <v>740</v>
      </c>
      <c r="G178" s="26" t="s">
        <v>741</v>
      </c>
      <c r="H178" s="13" t="s">
        <v>44</v>
      </c>
      <c r="I178" s="26" t="s">
        <v>740</v>
      </c>
      <c r="J178" s="61">
        <v>45658</v>
      </c>
      <c r="K178" s="61">
        <v>45870</v>
      </c>
      <c r="L178" s="26" t="s">
        <v>737</v>
      </c>
      <c r="M178" s="72" t="s">
        <v>742</v>
      </c>
      <c r="N178" s="15">
        <v>6</v>
      </c>
      <c r="O178" s="15">
        <v>6</v>
      </c>
      <c r="P178" s="15"/>
      <c r="Q178" s="15"/>
      <c r="R178" s="15"/>
      <c r="S178" s="13">
        <v>1</v>
      </c>
      <c r="T178" s="13">
        <v>98</v>
      </c>
      <c r="U178" s="13">
        <v>196</v>
      </c>
      <c r="V178" s="13">
        <v>1</v>
      </c>
      <c r="W178" s="13">
        <v>10</v>
      </c>
      <c r="X178" s="13">
        <v>22</v>
      </c>
      <c r="Y178" s="72" t="s">
        <v>743</v>
      </c>
      <c r="Z178" s="82" t="s">
        <v>744</v>
      </c>
      <c r="AA178" s="46"/>
    </row>
    <row r="179" ht="56.25" spans="1:27">
      <c r="A179" s="13">
        <v>140</v>
      </c>
      <c r="B179" s="11" t="s">
        <v>632</v>
      </c>
      <c r="C179" s="11" t="s">
        <v>633</v>
      </c>
      <c r="D179" s="11" t="s">
        <v>634</v>
      </c>
      <c r="E179" s="13" t="s">
        <v>175</v>
      </c>
      <c r="F179" s="11" t="s">
        <v>745</v>
      </c>
      <c r="G179" s="13" t="s">
        <v>746</v>
      </c>
      <c r="H179" s="13" t="s">
        <v>44</v>
      </c>
      <c r="I179" s="11" t="s">
        <v>745</v>
      </c>
      <c r="J179" s="61">
        <v>45717</v>
      </c>
      <c r="K179" s="61">
        <v>45931</v>
      </c>
      <c r="L179" s="11" t="s">
        <v>513</v>
      </c>
      <c r="M179" s="71" t="s">
        <v>747</v>
      </c>
      <c r="N179" s="15">
        <v>5</v>
      </c>
      <c r="O179" s="15">
        <v>5</v>
      </c>
      <c r="P179" s="15"/>
      <c r="Q179" s="15"/>
      <c r="R179" s="15"/>
      <c r="S179" s="13">
        <v>1</v>
      </c>
      <c r="T179" s="13">
        <v>165</v>
      </c>
      <c r="U179" s="13">
        <v>365</v>
      </c>
      <c r="V179" s="13">
        <v>1</v>
      </c>
      <c r="W179" s="13">
        <v>14</v>
      </c>
      <c r="X179" s="13">
        <v>37</v>
      </c>
      <c r="Y179" s="71" t="s">
        <v>748</v>
      </c>
      <c r="Z179" s="82" t="s">
        <v>749</v>
      </c>
      <c r="AA179" s="46"/>
    </row>
    <row r="180" ht="33.75" spans="1:27">
      <c r="A180" s="13">
        <v>141</v>
      </c>
      <c r="B180" s="11" t="s">
        <v>632</v>
      </c>
      <c r="C180" s="11" t="s">
        <v>633</v>
      </c>
      <c r="D180" s="11" t="s">
        <v>634</v>
      </c>
      <c r="E180" s="13" t="s">
        <v>175</v>
      </c>
      <c r="F180" s="11" t="s">
        <v>745</v>
      </c>
      <c r="G180" s="11" t="s">
        <v>750</v>
      </c>
      <c r="H180" s="13" t="s">
        <v>44</v>
      </c>
      <c r="I180" s="11" t="s">
        <v>745</v>
      </c>
      <c r="J180" s="61">
        <v>45717</v>
      </c>
      <c r="K180" s="61">
        <v>45931</v>
      </c>
      <c r="L180" s="11" t="s">
        <v>513</v>
      </c>
      <c r="M180" s="71" t="s">
        <v>751</v>
      </c>
      <c r="N180" s="15">
        <v>5</v>
      </c>
      <c r="O180" s="15">
        <v>5</v>
      </c>
      <c r="P180" s="15"/>
      <c r="Q180" s="15"/>
      <c r="R180" s="15"/>
      <c r="S180" s="13">
        <v>1</v>
      </c>
      <c r="T180" s="13">
        <v>114</v>
      </c>
      <c r="U180" s="13">
        <v>232</v>
      </c>
      <c r="V180" s="13">
        <v>1</v>
      </c>
      <c r="W180" s="13">
        <v>8</v>
      </c>
      <c r="X180" s="13">
        <v>18</v>
      </c>
      <c r="Y180" s="71" t="s">
        <v>392</v>
      </c>
      <c r="Z180" s="82" t="s">
        <v>752</v>
      </c>
      <c r="AA180" s="46"/>
    </row>
    <row r="181" ht="45" spans="1:27">
      <c r="A181" s="13">
        <v>142</v>
      </c>
      <c r="B181" s="11" t="s">
        <v>632</v>
      </c>
      <c r="C181" s="11" t="s">
        <v>633</v>
      </c>
      <c r="D181" s="11" t="s">
        <v>634</v>
      </c>
      <c r="E181" s="13" t="s">
        <v>175</v>
      </c>
      <c r="F181" s="11" t="s">
        <v>753</v>
      </c>
      <c r="G181" s="11" t="s">
        <v>754</v>
      </c>
      <c r="H181" s="13" t="s">
        <v>44</v>
      </c>
      <c r="I181" s="11" t="s">
        <v>753</v>
      </c>
      <c r="J181" s="61">
        <v>45717</v>
      </c>
      <c r="K181" s="61">
        <v>45931</v>
      </c>
      <c r="L181" s="11" t="s">
        <v>513</v>
      </c>
      <c r="M181" s="71" t="s">
        <v>755</v>
      </c>
      <c r="N181" s="15">
        <v>10</v>
      </c>
      <c r="O181" s="15">
        <v>10</v>
      </c>
      <c r="P181" s="15"/>
      <c r="Q181" s="15"/>
      <c r="R181" s="15"/>
      <c r="S181" s="13">
        <v>1</v>
      </c>
      <c r="T181" s="13">
        <v>124</v>
      </c>
      <c r="U181" s="13">
        <v>280</v>
      </c>
      <c r="V181" s="13">
        <v>1</v>
      </c>
      <c r="W181" s="13">
        <v>4</v>
      </c>
      <c r="X181" s="13">
        <v>9</v>
      </c>
      <c r="Y181" s="71" t="s">
        <v>756</v>
      </c>
      <c r="Z181" s="82" t="s">
        <v>757</v>
      </c>
      <c r="AA181" s="46"/>
    </row>
    <row r="182" ht="45" spans="1:27">
      <c r="A182" s="13">
        <v>143</v>
      </c>
      <c r="B182" s="11" t="s">
        <v>632</v>
      </c>
      <c r="C182" s="11" t="s">
        <v>633</v>
      </c>
      <c r="D182" s="11" t="s">
        <v>634</v>
      </c>
      <c r="E182" s="13" t="s">
        <v>149</v>
      </c>
      <c r="F182" s="11" t="s">
        <v>159</v>
      </c>
      <c r="G182" s="13" t="s">
        <v>758</v>
      </c>
      <c r="H182" s="13" t="s">
        <v>44</v>
      </c>
      <c r="I182" s="11" t="s">
        <v>159</v>
      </c>
      <c r="J182" s="61">
        <v>45717</v>
      </c>
      <c r="K182" s="61">
        <v>45931</v>
      </c>
      <c r="L182" s="11" t="s">
        <v>518</v>
      </c>
      <c r="M182" s="71" t="s">
        <v>759</v>
      </c>
      <c r="N182" s="15">
        <v>13</v>
      </c>
      <c r="O182" s="15">
        <v>13</v>
      </c>
      <c r="P182" s="15"/>
      <c r="Q182" s="15"/>
      <c r="R182" s="15"/>
      <c r="S182" s="13">
        <v>1</v>
      </c>
      <c r="T182" s="13">
        <v>158</v>
      </c>
      <c r="U182" s="13">
        <v>360</v>
      </c>
      <c r="V182" s="13">
        <v>1</v>
      </c>
      <c r="W182" s="13">
        <v>16</v>
      </c>
      <c r="X182" s="13">
        <v>42</v>
      </c>
      <c r="Y182" s="71" t="s">
        <v>760</v>
      </c>
      <c r="Z182" s="82" t="s">
        <v>761</v>
      </c>
      <c r="AA182" s="46"/>
    </row>
    <row r="183" ht="56.25" spans="1:27">
      <c r="A183" s="13">
        <v>144</v>
      </c>
      <c r="B183" s="11" t="s">
        <v>632</v>
      </c>
      <c r="C183" s="11" t="s">
        <v>633</v>
      </c>
      <c r="D183" s="11" t="s">
        <v>634</v>
      </c>
      <c r="E183" s="13" t="s">
        <v>149</v>
      </c>
      <c r="F183" s="11" t="s">
        <v>762</v>
      </c>
      <c r="G183" s="11" t="s">
        <v>763</v>
      </c>
      <c r="H183" s="13" t="s">
        <v>44</v>
      </c>
      <c r="I183" s="11" t="s">
        <v>762</v>
      </c>
      <c r="J183" s="61">
        <v>45717</v>
      </c>
      <c r="K183" s="61">
        <v>45931</v>
      </c>
      <c r="L183" s="11" t="s">
        <v>518</v>
      </c>
      <c r="M183" s="71" t="s">
        <v>764</v>
      </c>
      <c r="N183" s="15">
        <v>13</v>
      </c>
      <c r="O183" s="15">
        <v>13</v>
      </c>
      <c r="P183" s="15"/>
      <c r="Q183" s="15"/>
      <c r="R183" s="15"/>
      <c r="S183" s="13">
        <v>1</v>
      </c>
      <c r="T183" s="13">
        <v>138</v>
      </c>
      <c r="U183" s="13">
        <v>312</v>
      </c>
      <c r="V183" s="13">
        <v>1</v>
      </c>
      <c r="W183" s="13">
        <v>14</v>
      </c>
      <c r="X183" s="13">
        <v>38</v>
      </c>
      <c r="Y183" s="71" t="s">
        <v>760</v>
      </c>
      <c r="Z183" s="82" t="s">
        <v>765</v>
      </c>
      <c r="AA183" s="46"/>
    </row>
    <row r="184" ht="112.5" spans="1:27">
      <c r="A184" s="13">
        <v>145</v>
      </c>
      <c r="B184" s="11" t="s">
        <v>632</v>
      </c>
      <c r="C184" s="11" t="s">
        <v>633</v>
      </c>
      <c r="D184" s="11" t="s">
        <v>634</v>
      </c>
      <c r="E184" s="13" t="s">
        <v>149</v>
      </c>
      <c r="F184" s="11" t="s">
        <v>601</v>
      </c>
      <c r="G184" s="11" t="s">
        <v>766</v>
      </c>
      <c r="H184" s="13" t="s">
        <v>44</v>
      </c>
      <c r="I184" s="11" t="s">
        <v>601</v>
      </c>
      <c r="J184" s="61">
        <v>45748</v>
      </c>
      <c r="K184" s="61">
        <v>45931</v>
      </c>
      <c r="L184" s="11" t="s">
        <v>518</v>
      </c>
      <c r="M184" s="71" t="s">
        <v>767</v>
      </c>
      <c r="N184" s="15">
        <v>5</v>
      </c>
      <c r="O184" s="15">
        <v>5</v>
      </c>
      <c r="P184" s="15"/>
      <c r="Q184" s="15"/>
      <c r="R184" s="15"/>
      <c r="S184" s="13">
        <v>1</v>
      </c>
      <c r="T184" s="13">
        <v>87</v>
      </c>
      <c r="U184" s="13">
        <v>165</v>
      </c>
      <c r="V184" s="13">
        <v>1</v>
      </c>
      <c r="W184" s="13">
        <v>9</v>
      </c>
      <c r="X184" s="13">
        <v>20</v>
      </c>
      <c r="Y184" s="71" t="s">
        <v>768</v>
      </c>
      <c r="Z184" s="82" t="s">
        <v>769</v>
      </c>
      <c r="AA184" s="46"/>
    </row>
    <row r="185" ht="45" spans="1:27">
      <c r="A185" s="13">
        <v>146</v>
      </c>
      <c r="B185" s="11" t="s">
        <v>632</v>
      </c>
      <c r="C185" s="11" t="s">
        <v>633</v>
      </c>
      <c r="D185" s="11" t="s">
        <v>634</v>
      </c>
      <c r="E185" s="11" t="s">
        <v>149</v>
      </c>
      <c r="F185" s="11" t="s">
        <v>770</v>
      </c>
      <c r="G185" s="11" t="s">
        <v>771</v>
      </c>
      <c r="H185" s="13" t="s">
        <v>44</v>
      </c>
      <c r="I185" s="11" t="s">
        <v>770</v>
      </c>
      <c r="J185" s="61">
        <v>45778</v>
      </c>
      <c r="K185" s="61">
        <v>45992</v>
      </c>
      <c r="L185" s="11" t="s">
        <v>772</v>
      </c>
      <c r="M185" s="71" t="s">
        <v>773</v>
      </c>
      <c r="N185" s="15">
        <v>60</v>
      </c>
      <c r="O185" s="15">
        <v>60</v>
      </c>
      <c r="P185" s="15"/>
      <c r="Q185" s="15"/>
      <c r="R185" s="15"/>
      <c r="S185" s="13">
        <v>1</v>
      </c>
      <c r="T185" s="13">
        <v>458</v>
      </c>
      <c r="U185" s="13">
        <v>1125</v>
      </c>
      <c r="V185" s="13">
        <v>1</v>
      </c>
      <c r="W185" s="13">
        <v>118</v>
      </c>
      <c r="X185" s="13">
        <v>285</v>
      </c>
      <c r="Y185" s="71" t="s">
        <v>774</v>
      </c>
      <c r="Z185" s="72" t="s">
        <v>659</v>
      </c>
      <c r="AA185" s="46"/>
    </row>
    <row r="186" ht="78.75" spans="1:27">
      <c r="A186" s="13">
        <v>147</v>
      </c>
      <c r="B186" s="11" t="s">
        <v>632</v>
      </c>
      <c r="C186" s="11" t="s">
        <v>633</v>
      </c>
      <c r="D186" s="11" t="s">
        <v>634</v>
      </c>
      <c r="E186" s="13" t="s">
        <v>211</v>
      </c>
      <c r="F186" s="11" t="s">
        <v>212</v>
      </c>
      <c r="G186" s="11" t="s">
        <v>775</v>
      </c>
      <c r="H186" s="13" t="s">
        <v>44</v>
      </c>
      <c r="I186" s="11" t="s">
        <v>212</v>
      </c>
      <c r="J186" s="61">
        <v>45748</v>
      </c>
      <c r="K186" s="61">
        <v>45992</v>
      </c>
      <c r="L186" s="11" t="s">
        <v>305</v>
      </c>
      <c r="M186" s="71" t="s">
        <v>776</v>
      </c>
      <c r="N186" s="15">
        <v>15</v>
      </c>
      <c r="O186" s="15">
        <v>15</v>
      </c>
      <c r="P186" s="15"/>
      <c r="Q186" s="15"/>
      <c r="R186" s="15"/>
      <c r="S186" s="13">
        <v>1</v>
      </c>
      <c r="T186" s="13">
        <v>35</v>
      </c>
      <c r="U186" s="13">
        <v>128</v>
      </c>
      <c r="V186" s="13">
        <v>1</v>
      </c>
      <c r="W186" s="13">
        <v>2</v>
      </c>
      <c r="X186" s="13">
        <v>5</v>
      </c>
      <c r="Y186" s="71" t="s">
        <v>777</v>
      </c>
      <c r="Z186" s="79" t="s">
        <v>778</v>
      </c>
      <c r="AA186" s="46"/>
    </row>
    <row r="187" ht="45" spans="1:27">
      <c r="A187" s="13">
        <v>148</v>
      </c>
      <c r="B187" s="11" t="s">
        <v>632</v>
      </c>
      <c r="C187" s="11" t="s">
        <v>633</v>
      </c>
      <c r="D187" s="11" t="s">
        <v>634</v>
      </c>
      <c r="E187" s="13" t="s">
        <v>734</v>
      </c>
      <c r="F187" s="13" t="s">
        <v>779</v>
      </c>
      <c r="G187" s="13" t="s">
        <v>780</v>
      </c>
      <c r="H187" s="13" t="s">
        <v>44</v>
      </c>
      <c r="I187" s="13" t="s">
        <v>779</v>
      </c>
      <c r="J187" s="61">
        <v>45778</v>
      </c>
      <c r="K187" s="61">
        <v>45992</v>
      </c>
      <c r="L187" s="11" t="s">
        <v>781</v>
      </c>
      <c r="M187" s="71" t="s">
        <v>782</v>
      </c>
      <c r="N187" s="15">
        <v>50</v>
      </c>
      <c r="O187" s="15">
        <v>50</v>
      </c>
      <c r="P187" s="15"/>
      <c r="Q187" s="15"/>
      <c r="R187" s="15"/>
      <c r="S187" s="13">
        <v>1</v>
      </c>
      <c r="T187" s="13">
        <v>58</v>
      </c>
      <c r="U187" s="13">
        <v>112</v>
      </c>
      <c r="V187" s="13">
        <v>1</v>
      </c>
      <c r="W187" s="13">
        <v>4</v>
      </c>
      <c r="X187" s="13">
        <v>10</v>
      </c>
      <c r="Y187" s="67" t="s">
        <v>783</v>
      </c>
      <c r="Z187" s="79" t="s">
        <v>784</v>
      </c>
      <c r="AA187" s="46"/>
    </row>
    <row r="188" ht="56.25" spans="1:27">
      <c r="A188" s="13">
        <v>149</v>
      </c>
      <c r="B188" s="11" t="s">
        <v>632</v>
      </c>
      <c r="C188" s="11" t="s">
        <v>633</v>
      </c>
      <c r="D188" s="11" t="s">
        <v>634</v>
      </c>
      <c r="E188" s="13" t="s">
        <v>251</v>
      </c>
      <c r="F188" s="13" t="s">
        <v>785</v>
      </c>
      <c r="G188" s="11" t="s">
        <v>786</v>
      </c>
      <c r="H188" s="13" t="s">
        <v>44</v>
      </c>
      <c r="I188" s="13" t="s">
        <v>785</v>
      </c>
      <c r="J188" s="61">
        <v>45778</v>
      </c>
      <c r="K188" s="61">
        <v>45870</v>
      </c>
      <c r="L188" s="11" t="s">
        <v>772</v>
      </c>
      <c r="M188" s="71" t="s">
        <v>787</v>
      </c>
      <c r="N188" s="15">
        <v>100</v>
      </c>
      <c r="O188" s="15">
        <v>100</v>
      </c>
      <c r="P188" s="15"/>
      <c r="Q188" s="15"/>
      <c r="R188" s="15"/>
      <c r="S188" s="13">
        <v>1</v>
      </c>
      <c r="T188" s="13">
        <v>587</v>
      </c>
      <c r="U188" s="13">
        <v>1628</v>
      </c>
      <c r="V188" s="13">
        <v>1</v>
      </c>
      <c r="W188" s="13">
        <v>115</v>
      </c>
      <c r="X188" s="13">
        <v>241</v>
      </c>
      <c r="Y188" s="71" t="s">
        <v>788</v>
      </c>
      <c r="Z188" s="72" t="s">
        <v>659</v>
      </c>
      <c r="AA188" s="46"/>
    </row>
    <row r="189" ht="56.25" spans="1:27">
      <c r="A189" s="13">
        <v>150</v>
      </c>
      <c r="B189" s="11" t="s">
        <v>632</v>
      </c>
      <c r="C189" s="11" t="s">
        <v>633</v>
      </c>
      <c r="D189" s="11" t="s">
        <v>634</v>
      </c>
      <c r="E189" s="13" t="s">
        <v>279</v>
      </c>
      <c r="F189" s="13" t="s">
        <v>789</v>
      </c>
      <c r="G189" s="11" t="s">
        <v>790</v>
      </c>
      <c r="H189" s="13" t="s">
        <v>44</v>
      </c>
      <c r="I189" s="13" t="s">
        <v>789</v>
      </c>
      <c r="J189" s="61">
        <v>45717</v>
      </c>
      <c r="K189" s="61">
        <v>45931</v>
      </c>
      <c r="L189" s="11" t="s">
        <v>791</v>
      </c>
      <c r="M189" s="71" t="s">
        <v>792</v>
      </c>
      <c r="N189" s="15">
        <v>10</v>
      </c>
      <c r="O189" s="15">
        <v>10</v>
      </c>
      <c r="P189" s="15"/>
      <c r="Q189" s="15"/>
      <c r="R189" s="15"/>
      <c r="S189" s="13">
        <v>1</v>
      </c>
      <c r="T189" s="13">
        <v>108</v>
      </c>
      <c r="U189" s="13">
        <v>212</v>
      </c>
      <c r="V189" s="13">
        <v>1</v>
      </c>
      <c r="W189" s="13">
        <v>21</v>
      </c>
      <c r="X189" s="13">
        <v>48</v>
      </c>
      <c r="Y189" s="71" t="s">
        <v>793</v>
      </c>
      <c r="Z189" s="82" t="s">
        <v>794</v>
      </c>
      <c r="AA189" s="46"/>
    </row>
    <row r="190" ht="67.5" spans="1:27">
      <c r="A190" s="13">
        <v>151</v>
      </c>
      <c r="B190" s="11" t="s">
        <v>632</v>
      </c>
      <c r="C190" s="11" t="s">
        <v>633</v>
      </c>
      <c r="D190" s="11" t="s">
        <v>634</v>
      </c>
      <c r="E190" s="13" t="s">
        <v>279</v>
      </c>
      <c r="F190" s="11" t="s">
        <v>795</v>
      </c>
      <c r="G190" s="11" t="s">
        <v>796</v>
      </c>
      <c r="H190" s="13" t="s">
        <v>44</v>
      </c>
      <c r="I190" s="11" t="s">
        <v>795</v>
      </c>
      <c r="J190" s="61">
        <v>45717</v>
      </c>
      <c r="K190" s="61">
        <v>45931</v>
      </c>
      <c r="L190" s="11" t="s">
        <v>791</v>
      </c>
      <c r="M190" s="71" t="s">
        <v>797</v>
      </c>
      <c r="N190" s="15">
        <v>10</v>
      </c>
      <c r="O190" s="15">
        <v>10</v>
      </c>
      <c r="P190" s="15"/>
      <c r="Q190" s="15"/>
      <c r="R190" s="15"/>
      <c r="S190" s="13">
        <v>1</v>
      </c>
      <c r="T190" s="13">
        <v>174</v>
      </c>
      <c r="U190" s="13">
        <v>350</v>
      </c>
      <c r="V190" s="13">
        <v>1</v>
      </c>
      <c r="W190" s="13">
        <v>23</v>
      </c>
      <c r="X190" s="13">
        <v>56</v>
      </c>
      <c r="Y190" s="71" t="s">
        <v>798</v>
      </c>
      <c r="Z190" s="82" t="s">
        <v>799</v>
      </c>
      <c r="AA190" s="46"/>
    </row>
    <row r="191" ht="78.75" spans="1:27">
      <c r="A191" s="13">
        <v>152</v>
      </c>
      <c r="B191" s="11" t="s">
        <v>632</v>
      </c>
      <c r="C191" s="11" t="s">
        <v>633</v>
      </c>
      <c r="D191" s="11" t="s">
        <v>634</v>
      </c>
      <c r="E191" s="13" t="s">
        <v>279</v>
      </c>
      <c r="F191" s="13" t="s">
        <v>800</v>
      </c>
      <c r="G191" s="11" t="s">
        <v>801</v>
      </c>
      <c r="H191" s="13" t="s">
        <v>44</v>
      </c>
      <c r="I191" s="13" t="s">
        <v>800</v>
      </c>
      <c r="J191" s="61">
        <v>45717</v>
      </c>
      <c r="K191" s="61">
        <v>45931</v>
      </c>
      <c r="L191" s="11" t="s">
        <v>791</v>
      </c>
      <c r="M191" s="71" t="s">
        <v>802</v>
      </c>
      <c r="N191" s="15">
        <v>20</v>
      </c>
      <c r="O191" s="15">
        <v>20</v>
      </c>
      <c r="P191" s="15"/>
      <c r="Q191" s="15"/>
      <c r="R191" s="15"/>
      <c r="S191" s="13">
        <v>1</v>
      </c>
      <c r="T191" s="13">
        <v>215</v>
      </c>
      <c r="U191" s="13">
        <v>420</v>
      </c>
      <c r="V191" s="13">
        <v>1</v>
      </c>
      <c r="W191" s="13">
        <v>26</v>
      </c>
      <c r="X191" s="13">
        <v>64</v>
      </c>
      <c r="Y191" s="71" t="s">
        <v>803</v>
      </c>
      <c r="Z191" s="82" t="s">
        <v>804</v>
      </c>
      <c r="AA191" s="46"/>
    </row>
    <row r="192" ht="78.75" spans="1:27">
      <c r="A192" s="13">
        <v>153</v>
      </c>
      <c r="B192" s="11" t="s">
        <v>632</v>
      </c>
      <c r="C192" s="11" t="s">
        <v>633</v>
      </c>
      <c r="D192" s="11" t="s">
        <v>634</v>
      </c>
      <c r="E192" s="13" t="s">
        <v>41</v>
      </c>
      <c r="F192" s="13" t="s">
        <v>226</v>
      </c>
      <c r="G192" s="66" t="s">
        <v>805</v>
      </c>
      <c r="H192" s="13" t="s">
        <v>44</v>
      </c>
      <c r="I192" s="13" t="s">
        <v>226</v>
      </c>
      <c r="J192" s="61">
        <v>45839</v>
      </c>
      <c r="K192" s="61">
        <v>45931</v>
      </c>
      <c r="L192" s="66" t="s">
        <v>540</v>
      </c>
      <c r="M192" s="81" t="s">
        <v>806</v>
      </c>
      <c r="N192" s="15">
        <v>28</v>
      </c>
      <c r="O192" s="15">
        <v>28</v>
      </c>
      <c r="P192" s="15"/>
      <c r="Q192" s="15"/>
      <c r="R192" s="15"/>
      <c r="S192" s="13">
        <v>1</v>
      </c>
      <c r="T192" s="13">
        <v>98</v>
      </c>
      <c r="U192" s="13">
        <v>180</v>
      </c>
      <c r="V192" s="13">
        <v>1</v>
      </c>
      <c r="W192" s="13">
        <v>11</v>
      </c>
      <c r="X192" s="13">
        <v>23</v>
      </c>
      <c r="Y192" s="82" t="s">
        <v>807</v>
      </c>
      <c r="Z192" s="82" t="s">
        <v>808</v>
      </c>
      <c r="AA192" s="46"/>
    </row>
    <row r="193" ht="78.75" spans="1:27">
      <c r="A193" s="13">
        <v>154</v>
      </c>
      <c r="B193" s="11" t="s">
        <v>632</v>
      </c>
      <c r="C193" s="11" t="s">
        <v>633</v>
      </c>
      <c r="D193" s="11" t="s">
        <v>634</v>
      </c>
      <c r="E193" s="13" t="s">
        <v>41</v>
      </c>
      <c r="F193" s="66" t="s">
        <v>809</v>
      </c>
      <c r="G193" s="90" t="s">
        <v>810</v>
      </c>
      <c r="H193" s="13" t="s">
        <v>44</v>
      </c>
      <c r="I193" s="66" t="s">
        <v>809</v>
      </c>
      <c r="J193" s="61">
        <v>45839</v>
      </c>
      <c r="K193" s="61">
        <v>45931</v>
      </c>
      <c r="L193" s="66" t="s">
        <v>540</v>
      </c>
      <c r="M193" s="81" t="s">
        <v>811</v>
      </c>
      <c r="N193" s="15">
        <v>6</v>
      </c>
      <c r="O193" s="15">
        <v>6</v>
      </c>
      <c r="P193" s="15"/>
      <c r="Q193" s="15"/>
      <c r="R193" s="15"/>
      <c r="S193" s="13">
        <v>1</v>
      </c>
      <c r="T193" s="13">
        <v>105</v>
      </c>
      <c r="U193" s="13">
        <v>220</v>
      </c>
      <c r="V193" s="13">
        <v>1</v>
      </c>
      <c r="W193" s="13">
        <v>14</v>
      </c>
      <c r="X193" s="13">
        <v>29</v>
      </c>
      <c r="Y193" s="82" t="s">
        <v>812</v>
      </c>
      <c r="Z193" s="82" t="s">
        <v>813</v>
      </c>
      <c r="AA193" s="46"/>
    </row>
    <row r="194" ht="67.5" spans="1:27">
      <c r="A194" s="13">
        <v>155</v>
      </c>
      <c r="B194" s="11" t="s">
        <v>632</v>
      </c>
      <c r="C194" s="11" t="s">
        <v>633</v>
      </c>
      <c r="D194" s="11" t="s">
        <v>634</v>
      </c>
      <c r="E194" s="13" t="s">
        <v>734</v>
      </c>
      <c r="F194" s="13" t="s">
        <v>814</v>
      </c>
      <c r="G194" s="26" t="s">
        <v>815</v>
      </c>
      <c r="H194" s="13" t="s">
        <v>44</v>
      </c>
      <c r="I194" s="13" t="s">
        <v>814</v>
      </c>
      <c r="J194" s="61">
        <v>45658</v>
      </c>
      <c r="K194" s="61">
        <v>45809</v>
      </c>
      <c r="L194" s="26" t="s">
        <v>737</v>
      </c>
      <c r="M194" s="72" t="s">
        <v>816</v>
      </c>
      <c r="N194" s="15">
        <v>29</v>
      </c>
      <c r="O194" s="15">
        <v>29</v>
      </c>
      <c r="P194" s="15"/>
      <c r="Q194" s="15"/>
      <c r="R194" s="15"/>
      <c r="S194" s="13">
        <v>1</v>
      </c>
      <c r="T194" s="13">
        <v>168</v>
      </c>
      <c r="U194" s="13">
        <v>310</v>
      </c>
      <c r="V194" s="13">
        <v>1</v>
      </c>
      <c r="W194" s="13">
        <v>35</v>
      </c>
      <c r="X194" s="13">
        <v>84</v>
      </c>
      <c r="Y194" s="72" t="s">
        <v>817</v>
      </c>
      <c r="Z194" s="82" t="s">
        <v>818</v>
      </c>
      <c r="AA194" s="46"/>
    </row>
    <row r="195" ht="67.5" spans="1:27">
      <c r="A195" s="13">
        <v>156</v>
      </c>
      <c r="B195" s="11" t="s">
        <v>632</v>
      </c>
      <c r="C195" s="11" t="s">
        <v>633</v>
      </c>
      <c r="D195" s="11" t="s">
        <v>634</v>
      </c>
      <c r="E195" s="11" t="s">
        <v>819</v>
      </c>
      <c r="F195" s="11" t="s">
        <v>819</v>
      </c>
      <c r="G195" s="11" t="s">
        <v>820</v>
      </c>
      <c r="H195" s="13" t="s">
        <v>44</v>
      </c>
      <c r="I195" s="11" t="s">
        <v>819</v>
      </c>
      <c r="J195" s="60">
        <v>45658</v>
      </c>
      <c r="K195" s="60">
        <v>45809</v>
      </c>
      <c r="L195" s="11" t="s">
        <v>821</v>
      </c>
      <c r="M195" s="71" t="s">
        <v>822</v>
      </c>
      <c r="N195" s="15">
        <v>100</v>
      </c>
      <c r="O195" s="15">
        <v>100</v>
      </c>
      <c r="P195" s="15"/>
      <c r="Q195" s="15"/>
      <c r="R195" s="15"/>
      <c r="S195" s="13">
        <v>5</v>
      </c>
      <c r="T195" s="13">
        <v>1652</v>
      </c>
      <c r="U195" s="13">
        <v>3547</v>
      </c>
      <c r="V195" s="13">
        <v>5</v>
      </c>
      <c r="W195" s="13">
        <v>108</v>
      </c>
      <c r="X195" s="13">
        <v>205</v>
      </c>
      <c r="Y195" s="71" t="s">
        <v>788</v>
      </c>
      <c r="Z195" s="72" t="s">
        <v>823</v>
      </c>
      <c r="AA195" s="46"/>
    </row>
    <row r="196" ht="281.25" spans="1:27">
      <c r="A196" s="13">
        <v>157</v>
      </c>
      <c r="B196" s="11" t="s">
        <v>632</v>
      </c>
      <c r="C196" s="11" t="s">
        <v>633</v>
      </c>
      <c r="D196" s="11" t="s">
        <v>634</v>
      </c>
      <c r="E196" s="13" t="s">
        <v>314</v>
      </c>
      <c r="F196" s="11" t="s">
        <v>824</v>
      </c>
      <c r="G196" s="11" t="s">
        <v>825</v>
      </c>
      <c r="H196" s="13" t="s">
        <v>44</v>
      </c>
      <c r="I196" s="11" t="s">
        <v>824</v>
      </c>
      <c r="J196" s="61">
        <v>45689</v>
      </c>
      <c r="K196" s="61">
        <v>45717</v>
      </c>
      <c r="L196" s="11" t="s">
        <v>317</v>
      </c>
      <c r="M196" s="71" t="s">
        <v>826</v>
      </c>
      <c r="N196" s="15">
        <v>60</v>
      </c>
      <c r="O196" s="15">
        <v>60</v>
      </c>
      <c r="P196" s="15"/>
      <c r="Q196" s="15"/>
      <c r="R196" s="15"/>
      <c r="S196" s="13">
        <v>1</v>
      </c>
      <c r="T196" s="13">
        <v>5897</v>
      </c>
      <c r="U196" s="13">
        <v>10000</v>
      </c>
      <c r="V196" s="13">
        <v>1</v>
      </c>
      <c r="W196" s="13">
        <v>1126</v>
      </c>
      <c r="X196" s="13">
        <v>2854</v>
      </c>
      <c r="Y196" s="71" t="s">
        <v>827</v>
      </c>
      <c r="Z196" s="72" t="s">
        <v>828</v>
      </c>
      <c r="AA196" s="46"/>
    </row>
    <row r="197" ht="45" spans="1:27">
      <c r="A197" s="13">
        <v>158</v>
      </c>
      <c r="B197" s="11" t="s">
        <v>632</v>
      </c>
      <c r="C197" s="11" t="s">
        <v>633</v>
      </c>
      <c r="D197" s="11" t="s">
        <v>634</v>
      </c>
      <c r="E197" s="13" t="s">
        <v>167</v>
      </c>
      <c r="F197" s="11" t="s">
        <v>829</v>
      </c>
      <c r="G197" s="11" t="s">
        <v>830</v>
      </c>
      <c r="H197" s="13" t="s">
        <v>44</v>
      </c>
      <c r="I197" s="11" t="s">
        <v>829</v>
      </c>
      <c r="J197" s="61">
        <v>45717</v>
      </c>
      <c r="K197" s="61">
        <v>45870</v>
      </c>
      <c r="L197" s="11" t="s">
        <v>528</v>
      </c>
      <c r="M197" s="71" t="s">
        <v>831</v>
      </c>
      <c r="N197" s="15">
        <v>17</v>
      </c>
      <c r="O197" s="15">
        <v>17</v>
      </c>
      <c r="P197" s="15"/>
      <c r="Q197" s="15"/>
      <c r="R197" s="15"/>
      <c r="S197" s="13">
        <v>1</v>
      </c>
      <c r="T197" s="13">
        <v>47</v>
      </c>
      <c r="U197" s="13">
        <v>190</v>
      </c>
      <c r="V197" s="13">
        <v>1</v>
      </c>
      <c r="W197" s="13">
        <v>4</v>
      </c>
      <c r="X197" s="13">
        <v>11</v>
      </c>
      <c r="Y197" s="71" t="s">
        <v>832</v>
      </c>
      <c r="Z197" s="82" t="s">
        <v>833</v>
      </c>
      <c r="AA197" s="46"/>
    </row>
    <row r="198" ht="45" spans="1:27">
      <c r="A198" s="13">
        <v>159</v>
      </c>
      <c r="B198" s="11" t="s">
        <v>632</v>
      </c>
      <c r="C198" s="11" t="s">
        <v>633</v>
      </c>
      <c r="D198" s="11" t="s">
        <v>634</v>
      </c>
      <c r="E198" s="13" t="s">
        <v>218</v>
      </c>
      <c r="F198" s="13" t="s">
        <v>219</v>
      </c>
      <c r="G198" s="11" t="s">
        <v>834</v>
      </c>
      <c r="H198" s="13" t="s">
        <v>44</v>
      </c>
      <c r="I198" s="13" t="s">
        <v>219</v>
      </c>
      <c r="J198" s="61">
        <v>45717</v>
      </c>
      <c r="K198" s="61">
        <v>45931</v>
      </c>
      <c r="L198" s="11" t="s">
        <v>835</v>
      </c>
      <c r="M198" s="71" t="s">
        <v>836</v>
      </c>
      <c r="N198" s="15">
        <v>14</v>
      </c>
      <c r="O198" s="15">
        <v>14</v>
      </c>
      <c r="P198" s="15"/>
      <c r="Q198" s="15"/>
      <c r="R198" s="15"/>
      <c r="S198" s="13">
        <v>1</v>
      </c>
      <c r="T198" s="13">
        <v>325</v>
      </c>
      <c r="U198" s="13">
        <v>563</v>
      </c>
      <c r="V198" s="13">
        <v>1</v>
      </c>
      <c r="W198" s="13">
        <v>26</v>
      </c>
      <c r="X198" s="13">
        <v>48</v>
      </c>
      <c r="Y198" s="71" t="s">
        <v>837</v>
      </c>
      <c r="Z198" s="82" t="s">
        <v>838</v>
      </c>
      <c r="AA198" s="46"/>
    </row>
    <row r="199" ht="67.5" spans="1:27">
      <c r="A199" s="13">
        <v>160</v>
      </c>
      <c r="B199" s="11" t="s">
        <v>632</v>
      </c>
      <c r="C199" s="11" t="s">
        <v>633</v>
      </c>
      <c r="D199" s="11" t="s">
        <v>634</v>
      </c>
      <c r="E199" s="13" t="s">
        <v>232</v>
      </c>
      <c r="F199" s="11" t="s">
        <v>839</v>
      </c>
      <c r="G199" s="11" t="s">
        <v>840</v>
      </c>
      <c r="H199" s="13" t="s">
        <v>44</v>
      </c>
      <c r="I199" s="11" t="s">
        <v>839</v>
      </c>
      <c r="J199" s="61">
        <v>45689</v>
      </c>
      <c r="K199" s="61">
        <v>45839</v>
      </c>
      <c r="L199" s="11" t="s">
        <v>841</v>
      </c>
      <c r="M199" s="71" t="s">
        <v>842</v>
      </c>
      <c r="N199" s="15">
        <v>10</v>
      </c>
      <c r="O199" s="15">
        <v>10</v>
      </c>
      <c r="P199" s="15"/>
      <c r="Q199" s="15"/>
      <c r="R199" s="15"/>
      <c r="S199" s="13">
        <v>1</v>
      </c>
      <c r="T199" s="13">
        <v>92</v>
      </c>
      <c r="U199" s="13">
        <v>186</v>
      </c>
      <c r="V199" s="13">
        <v>1</v>
      </c>
      <c r="W199" s="13">
        <v>16</v>
      </c>
      <c r="X199" s="13">
        <v>29</v>
      </c>
      <c r="Y199" s="71" t="s">
        <v>843</v>
      </c>
      <c r="Z199" s="82" t="s">
        <v>844</v>
      </c>
      <c r="AA199" s="46"/>
    </row>
    <row r="200" ht="78.75" spans="1:27">
      <c r="A200" s="13">
        <v>161</v>
      </c>
      <c r="B200" s="11" t="s">
        <v>632</v>
      </c>
      <c r="C200" s="11" t="s">
        <v>633</v>
      </c>
      <c r="D200" s="11" t="s">
        <v>634</v>
      </c>
      <c r="E200" s="13" t="s">
        <v>204</v>
      </c>
      <c r="F200" s="13" t="s">
        <v>395</v>
      </c>
      <c r="G200" s="11" t="s">
        <v>845</v>
      </c>
      <c r="H200" s="13" t="s">
        <v>44</v>
      </c>
      <c r="I200" s="13" t="s">
        <v>395</v>
      </c>
      <c r="J200" s="61">
        <v>45778</v>
      </c>
      <c r="K200" s="61">
        <v>45901</v>
      </c>
      <c r="L200" s="114" t="s">
        <v>201</v>
      </c>
      <c r="M200" s="71" t="s">
        <v>846</v>
      </c>
      <c r="N200" s="15">
        <v>50</v>
      </c>
      <c r="O200" s="15">
        <v>50</v>
      </c>
      <c r="P200" s="15"/>
      <c r="Q200" s="15"/>
      <c r="R200" s="15"/>
      <c r="S200" s="13">
        <v>1</v>
      </c>
      <c r="T200" s="13">
        <v>1165</v>
      </c>
      <c r="U200" s="13">
        <v>2345</v>
      </c>
      <c r="V200" s="13">
        <v>1</v>
      </c>
      <c r="W200" s="13">
        <v>109</v>
      </c>
      <c r="X200" s="13">
        <v>225</v>
      </c>
      <c r="Y200" s="115" t="s">
        <v>788</v>
      </c>
      <c r="Z200" s="116" t="s">
        <v>56</v>
      </c>
      <c r="AA200" s="46"/>
    </row>
    <row r="201" ht="90" spans="1:27">
      <c r="A201" s="13">
        <v>162</v>
      </c>
      <c r="B201" s="11" t="s">
        <v>632</v>
      </c>
      <c r="C201" s="11" t="s">
        <v>633</v>
      </c>
      <c r="D201" s="11" t="s">
        <v>634</v>
      </c>
      <c r="E201" s="13" t="s">
        <v>342</v>
      </c>
      <c r="F201" s="11" t="s">
        <v>847</v>
      </c>
      <c r="G201" s="11" t="s">
        <v>848</v>
      </c>
      <c r="H201" s="13" t="s">
        <v>44</v>
      </c>
      <c r="I201" s="13" t="s">
        <v>597</v>
      </c>
      <c r="J201" s="61">
        <v>45870</v>
      </c>
      <c r="K201" s="61">
        <v>45931</v>
      </c>
      <c r="L201" s="11" t="s">
        <v>849</v>
      </c>
      <c r="M201" s="71" t="s">
        <v>850</v>
      </c>
      <c r="N201" s="15">
        <v>5</v>
      </c>
      <c r="O201" s="15">
        <v>5</v>
      </c>
      <c r="P201" s="15"/>
      <c r="Q201" s="15"/>
      <c r="R201" s="15"/>
      <c r="S201" s="13">
        <v>1</v>
      </c>
      <c r="T201" s="13">
        <v>229</v>
      </c>
      <c r="U201" s="13">
        <v>485</v>
      </c>
      <c r="V201" s="13">
        <v>1</v>
      </c>
      <c r="W201" s="13">
        <v>17</v>
      </c>
      <c r="X201" s="13">
        <v>38</v>
      </c>
      <c r="Y201" s="71" t="s">
        <v>851</v>
      </c>
      <c r="Z201" s="71" t="s">
        <v>852</v>
      </c>
      <c r="AA201" s="46"/>
    </row>
    <row r="202" ht="67.5" spans="1:27">
      <c r="A202" s="13">
        <v>163</v>
      </c>
      <c r="B202" s="11" t="s">
        <v>632</v>
      </c>
      <c r="C202" s="11" t="s">
        <v>633</v>
      </c>
      <c r="D202" s="11" t="s">
        <v>634</v>
      </c>
      <c r="E202" s="13" t="s">
        <v>92</v>
      </c>
      <c r="F202" s="13" t="s">
        <v>350</v>
      </c>
      <c r="G202" s="11" t="s">
        <v>853</v>
      </c>
      <c r="H202" s="13" t="s">
        <v>44</v>
      </c>
      <c r="I202" s="13" t="s">
        <v>350</v>
      </c>
      <c r="J202" s="61">
        <v>45839</v>
      </c>
      <c r="K202" s="61">
        <v>45931</v>
      </c>
      <c r="L202" s="11" t="s">
        <v>854</v>
      </c>
      <c r="M202" s="71" t="s">
        <v>855</v>
      </c>
      <c r="N202" s="15">
        <v>5</v>
      </c>
      <c r="O202" s="15">
        <v>5</v>
      </c>
      <c r="P202" s="15"/>
      <c r="Q202" s="15"/>
      <c r="R202" s="15"/>
      <c r="S202" s="13">
        <v>1</v>
      </c>
      <c r="T202" s="13">
        <v>487</v>
      </c>
      <c r="U202" s="13">
        <v>1024</v>
      </c>
      <c r="V202" s="13">
        <v>1</v>
      </c>
      <c r="W202" s="13">
        <v>58</v>
      </c>
      <c r="X202" s="13">
        <v>114</v>
      </c>
      <c r="Y202" s="71" t="s">
        <v>856</v>
      </c>
      <c r="Z202" s="71" t="s">
        <v>857</v>
      </c>
      <c r="AA202" s="46"/>
    </row>
    <row r="203" ht="45" spans="1:27">
      <c r="A203" s="13">
        <v>164</v>
      </c>
      <c r="B203" s="11" t="s">
        <v>632</v>
      </c>
      <c r="C203" s="11" t="s">
        <v>633</v>
      </c>
      <c r="D203" s="11" t="s">
        <v>634</v>
      </c>
      <c r="E203" s="13" t="s">
        <v>194</v>
      </c>
      <c r="F203" s="13" t="s">
        <v>194</v>
      </c>
      <c r="G203" s="11" t="s">
        <v>858</v>
      </c>
      <c r="H203" s="13" t="s">
        <v>44</v>
      </c>
      <c r="I203" s="13" t="s">
        <v>194</v>
      </c>
      <c r="J203" s="117">
        <v>45809</v>
      </c>
      <c r="K203" s="117">
        <v>45992</v>
      </c>
      <c r="L203" s="11" t="s">
        <v>324</v>
      </c>
      <c r="M203" s="71" t="s">
        <v>859</v>
      </c>
      <c r="N203" s="15">
        <v>196</v>
      </c>
      <c r="O203" s="15">
        <v>196</v>
      </c>
      <c r="P203" s="15"/>
      <c r="Q203" s="15"/>
      <c r="R203" s="15"/>
      <c r="S203" s="13">
        <v>23</v>
      </c>
      <c r="T203" s="13">
        <v>7214</v>
      </c>
      <c r="U203" s="13">
        <v>14872</v>
      </c>
      <c r="V203" s="13">
        <v>23</v>
      </c>
      <c r="W203" s="13">
        <v>1206</v>
      </c>
      <c r="X203" s="13">
        <v>2415</v>
      </c>
      <c r="Y203" s="118" t="s">
        <v>860</v>
      </c>
      <c r="Z203" s="118" t="s">
        <v>861</v>
      </c>
      <c r="AA203" s="46"/>
    </row>
    <row r="204" ht="56.25" spans="1:27">
      <c r="A204" s="13">
        <v>165</v>
      </c>
      <c r="B204" s="11" t="s">
        <v>632</v>
      </c>
      <c r="C204" s="11" t="s">
        <v>633</v>
      </c>
      <c r="D204" s="11" t="s">
        <v>634</v>
      </c>
      <c r="E204" s="13" t="s">
        <v>149</v>
      </c>
      <c r="F204" s="11" t="s">
        <v>862</v>
      </c>
      <c r="G204" s="11" t="s">
        <v>863</v>
      </c>
      <c r="H204" s="13" t="s">
        <v>44</v>
      </c>
      <c r="I204" s="11" t="s">
        <v>862</v>
      </c>
      <c r="J204" s="61">
        <v>45870</v>
      </c>
      <c r="K204" s="61">
        <v>45930</v>
      </c>
      <c r="L204" s="11" t="s">
        <v>53</v>
      </c>
      <c r="M204" s="71" t="s">
        <v>864</v>
      </c>
      <c r="N204" s="15">
        <v>10</v>
      </c>
      <c r="O204" s="15">
        <v>10</v>
      </c>
      <c r="P204" s="15"/>
      <c r="Q204" s="15"/>
      <c r="R204" s="15"/>
      <c r="S204" s="13">
        <v>1</v>
      </c>
      <c r="T204" s="13">
        <v>533</v>
      </c>
      <c r="U204" s="13">
        <v>1138</v>
      </c>
      <c r="V204" s="13">
        <v>1</v>
      </c>
      <c r="W204" s="13">
        <v>105</v>
      </c>
      <c r="X204" s="13">
        <v>214</v>
      </c>
      <c r="Y204" s="71" t="s">
        <v>865</v>
      </c>
      <c r="Z204" s="72" t="s">
        <v>866</v>
      </c>
      <c r="AA204" s="46"/>
    </row>
    <row r="205" ht="123.75" spans="1:27">
      <c r="A205" s="13">
        <v>166</v>
      </c>
      <c r="B205" s="11" t="s">
        <v>632</v>
      </c>
      <c r="C205" s="11" t="s">
        <v>633</v>
      </c>
      <c r="D205" s="11" t="s">
        <v>634</v>
      </c>
      <c r="E205" s="13" t="s">
        <v>149</v>
      </c>
      <c r="F205" s="11" t="s">
        <v>862</v>
      </c>
      <c r="G205" s="11" t="s">
        <v>867</v>
      </c>
      <c r="H205" s="13" t="s">
        <v>44</v>
      </c>
      <c r="I205" s="11" t="s">
        <v>862</v>
      </c>
      <c r="J205" s="61">
        <v>45870</v>
      </c>
      <c r="K205" s="61">
        <v>45960</v>
      </c>
      <c r="L205" s="11" t="s">
        <v>53</v>
      </c>
      <c r="M205" s="71" t="s">
        <v>868</v>
      </c>
      <c r="N205" s="15">
        <v>28</v>
      </c>
      <c r="O205" s="15">
        <v>28</v>
      </c>
      <c r="P205" s="15"/>
      <c r="Q205" s="15"/>
      <c r="R205" s="15"/>
      <c r="S205" s="13">
        <v>1</v>
      </c>
      <c r="T205" s="13">
        <v>1002</v>
      </c>
      <c r="U205" s="13">
        <v>2004</v>
      </c>
      <c r="V205" s="13">
        <v>1</v>
      </c>
      <c r="W205" s="13">
        <v>86</v>
      </c>
      <c r="X205" s="13">
        <v>178</v>
      </c>
      <c r="Y205" s="71" t="s">
        <v>869</v>
      </c>
      <c r="Z205" s="72" t="s">
        <v>870</v>
      </c>
      <c r="AA205" s="46"/>
    </row>
    <row r="206" ht="90" spans="1:27">
      <c r="A206" s="13">
        <v>167</v>
      </c>
      <c r="B206" s="11" t="s">
        <v>632</v>
      </c>
      <c r="C206" s="11" t="s">
        <v>633</v>
      </c>
      <c r="D206" s="11" t="s">
        <v>634</v>
      </c>
      <c r="E206" s="13" t="s">
        <v>149</v>
      </c>
      <c r="F206" s="11" t="s">
        <v>862</v>
      </c>
      <c r="G206" s="11" t="s">
        <v>871</v>
      </c>
      <c r="H206" s="13" t="s">
        <v>44</v>
      </c>
      <c r="I206" s="11" t="s">
        <v>862</v>
      </c>
      <c r="J206" s="61">
        <v>45870</v>
      </c>
      <c r="K206" s="61">
        <v>46021</v>
      </c>
      <c r="L206" s="11" t="s">
        <v>53</v>
      </c>
      <c r="M206" s="71" t="s">
        <v>872</v>
      </c>
      <c r="N206" s="15">
        <v>17</v>
      </c>
      <c r="O206" s="15">
        <v>17</v>
      </c>
      <c r="P206" s="15"/>
      <c r="Q206" s="15"/>
      <c r="R206" s="15"/>
      <c r="S206" s="13">
        <v>1</v>
      </c>
      <c r="T206" s="13">
        <v>335</v>
      </c>
      <c r="U206" s="13">
        <v>708</v>
      </c>
      <c r="V206" s="13">
        <v>1</v>
      </c>
      <c r="W206" s="13">
        <v>105</v>
      </c>
      <c r="X206" s="13">
        <v>215</v>
      </c>
      <c r="Y206" s="71" t="s">
        <v>873</v>
      </c>
      <c r="Z206" s="72" t="s">
        <v>874</v>
      </c>
      <c r="AA206" s="46"/>
    </row>
    <row r="207" ht="67.5" spans="1:27">
      <c r="A207" s="13">
        <v>168</v>
      </c>
      <c r="B207" s="11" t="s">
        <v>632</v>
      </c>
      <c r="C207" s="11" t="s">
        <v>633</v>
      </c>
      <c r="D207" s="11" t="s">
        <v>634</v>
      </c>
      <c r="E207" s="13" t="s">
        <v>149</v>
      </c>
      <c r="F207" s="11" t="s">
        <v>862</v>
      </c>
      <c r="G207" s="13" t="s">
        <v>875</v>
      </c>
      <c r="H207" s="13" t="s">
        <v>44</v>
      </c>
      <c r="I207" s="11" t="s">
        <v>862</v>
      </c>
      <c r="J207" s="61">
        <v>45870</v>
      </c>
      <c r="K207" s="61">
        <v>45960</v>
      </c>
      <c r="L207" s="11" t="s">
        <v>53</v>
      </c>
      <c r="M207" s="67" t="s">
        <v>876</v>
      </c>
      <c r="N207" s="15">
        <v>10</v>
      </c>
      <c r="O207" s="15">
        <v>10</v>
      </c>
      <c r="P207" s="15"/>
      <c r="Q207" s="15"/>
      <c r="R207" s="15"/>
      <c r="S207" s="13">
        <v>1</v>
      </c>
      <c r="T207" s="13">
        <v>82</v>
      </c>
      <c r="U207" s="13">
        <v>167</v>
      </c>
      <c r="V207" s="13">
        <v>1</v>
      </c>
      <c r="W207" s="13">
        <v>14</v>
      </c>
      <c r="X207" s="13">
        <v>32</v>
      </c>
      <c r="Y207" s="71" t="s">
        <v>877</v>
      </c>
      <c r="Z207" s="72" t="s">
        <v>878</v>
      </c>
      <c r="AA207" s="46"/>
    </row>
    <row r="208" ht="56.25" spans="1:27">
      <c r="A208" s="13">
        <v>169</v>
      </c>
      <c r="B208" s="11" t="s">
        <v>632</v>
      </c>
      <c r="C208" s="11" t="s">
        <v>633</v>
      </c>
      <c r="D208" s="11" t="s">
        <v>634</v>
      </c>
      <c r="E208" s="13" t="s">
        <v>149</v>
      </c>
      <c r="F208" s="11" t="s">
        <v>862</v>
      </c>
      <c r="G208" s="13" t="s">
        <v>879</v>
      </c>
      <c r="H208" s="13" t="s">
        <v>44</v>
      </c>
      <c r="I208" s="11" t="s">
        <v>862</v>
      </c>
      <c r="J208" s="61">
        <v>45870</v>
      </c>
      <c r="K208" s="61">
        <v>45960</v>
      </c>
      <c r="L208" s="11" t="s">
        <v>53</v>
      </c>
      <c r="M208" s="67" t="s">
        <v>880</v>
      </c>
      <c r="N208" s="15">
        <v>7</v>
      </c>
      <c r="O208" s="15">
        <v>7</v>
      </c>
      <c r="P208" s="15"/>
      <c r="Q208" s="15"/>
      <c r="R208" s="15"/>
      <c r="S208" s="13">
        <v>1</v>
      </c>
      <c r="T208" s="13">
        <v>335</v>
      </c>
      <c r="U208" s="13">
        <v>708</v>
      </c>
      <c r="V208" s="13">
        <v>1</v>
      </c>
      <c r="W208" s="13">
        <v>105</v>
      </c>
      <c r="X208" s="13">
        <v>215</v>
      </c>
      <c r="Y208" s="71" t="s">
        <v>881</v>
      </c>
      <c r="Z208" s="72" t="s">
        <v>882</v>
      </c>
      <c r="AA208" s="46"/>
    </row>
    <row r="209" ht="67.5" spans="1:27">
      <c r="A209" s="13">
        <v>170</v>
      </c>
      <c r="B209" s="11" t="s">
        <v>632</v>
      </c>
      <c r="C209" s="11" t="s">
        <v>633</v>
      </c>
      <c r="D209" s="11" t="s">
        <v>634</v>
      </c>
      <c r="E209" s="13" t="s">
        <v>149</v>
      </c>
      <c r="F209" s="11" t="s">
        <v>862</v>
      </c>
      <c r="G209" s="13" t="s">
        <v>883</v>
      </c>
      <c r="H209" s="13" t="s">
        <v>44</v>
      </c>
      <c r="I209" s="11" t="s">
        <v>862</v>
      </c>
      <c r="J209" s="61">
        <v>45870</v>
      </c>
      <c r="K209" s="61">
        <v>45960</v>
      </c>
      <c r="L209" s="11" t="s">
        <v>53</v>
      </c>
      <c r="M209" s="67" t="s">
        <v>884</v>
      </c>
      <c r="N209" s="15">
        <v>28</v>
      </c>
      <c r="O209" s="15">
        <v>28</v>
      </c>
      <c r="P209" s="15"/>
      <c r="Q209" s="15"/>
      <c r="R209" s="15"/>
      <c r="S209" s="13">
        <v>1</v>
      </c>
      <c r="T209" s="13">
        <v>335</v>
      </c>
      <c r="U209" s="13">
        <v>708</v>
      </c>
      <c r="V209" s="13">
        <v>1</v>
      </c>
      <c r="W209" s="13">
        <v>105</v>
      </c>
      <c r="X209" s="13">
        <v>215</v>
      </c>
      <c r="Y209" s="71" t="s">
        <v>885</v>
      </c>
      <c r="Z209" s="72" t="s">
        <v>886</v>
      </c>
      <c r="AA209" s="46"/>
    </row>
    <row r="210" ht="78.75" spans="1:27">
      <c r="A210" s="13">
        <v>171</v>
      </c>
      <c r="B210" s="11" t="s">
        <v>632</v>
      </c>
      <c r="C210" s="11" t="s">
        <v>633</v>
      </c>
      <c r="D210" s="11" t="s">
        <v>634</v>
      </c>
      <c r="E210" s="13" t="s">
        <v>41</v>
      </c>
      <c r="F210" s="11" t="s">
        <v>887</v>
      </c>
      <c r="G210" s="11" t="s">
        <v>888</v>
      </c>
      <c r="H210" s="13" t="s">
        <v>44</v>
      </c>
      <c r="I210" s="11" t="s">
        <v>887</v>
      </c>
      <c r="J210" s="61">
        <v>45870</v>
      </c>
      <c r="K210" s="61">
        <v>45930</v>
      </c>
      <c r="L210" s="11" t="s">
        <v>45</v>
      </c>
      <c r="M210" s="71" t="s">
        <v>889</v>
      </c>
      <c r="N210" s="12">
        <v>45</v>
      </c>
      <c r="O210" s="12">
        <v>45</v>
      </c>
      <c r="P210" s="15"/>
      <c r="Q210" s="15"/>
      <c r="R210" s="15"/>
      <c r="S210" s="13">
        <v>1</v>
      </c>
      <c r="T210" s="13">
        <v>974</v>
      </c>
      <c r="U210" s="13">
        <v>1800</v>
      </c>
      <c r="V210" s="13">
        <v>1</v>
      </c>
      <c r="W210" s="13">
        <v>102</v>
      </c>
      <c r="X210" s="13">
        <v>214</v>
      </c>
      <c r="Y210" s="71" t="s">
        <v>890</v>
      </c>
      <c r="Z210" s="72" t="s">
        <v>891</v>
      </c>
      <c r="AA210" s="46"/>
    </row>
    <row r="211" ht="67.5" spans="1:27">
      <c r="A211" s="13">
        <v>172</v>
      </c>
      <c r="B211" s="11" t="s">
        <v>632</v>
      </c>
      <c r="C211" s="11" t="s">
        <v>633</v>
      </c>
      <c r="D211" s="11" t="s">
        <v>634</v>
      </c>
      <c r="E211" s="13" t="s">
        <v>41</v>
      </c>
      <c r="F211" s="11" t="s">
        <v>892</v>
      </c>
      <c r="G211" s="11" t="s">
        <v>893</v>
      </c>
      <c r="H211" s="13" t="s">
        <v>44</v>
      </c>
      <c r="I211" s="11" t="s">
        <v>892</v>
      </c>
      <c r="J211" s="61">
        <v>45839</v>
      </c>
      <c r="K211" s="61">
        <v>45960</v>
      </c>
      <c r="L211" s="11" t="s">
        <v>45</v>
      </c>
      <c r="M211" s="71" t="s">
        <v>894</v>
      </c>
      <c r="N211" s="12">
        <v>28</v>
      </c>
      <c r="O211" s="12">
        <v>28</v>
      </c>
      <c r="P211" s="15"/>
      <c r="Q211" s="15"/>
      <c r="R211" s="15"/>
      <c r="S211" s="13">
        <v>1</v>
      </c>
      <c r="T211" s="13">
        <v>974</v>
      </c>
      <c r="U211" s="13">
        <v>1800</v>
      </c>
      <c r="V211" s="13">
        <v>1</v>
      </c>
      <c r="W211" s="13">
        <v>102</v>
      </c>
      <c r="X211" s="13">
        <v>214</v>
      </c>
      <c r="Y211" s="71" t="s">
        <v>895</v>
      </c>
      <c r="Z211" s="72" t="s">
        <v>896</v>
      </c>
      <c r="AA211" s="46"/>
    </row>
    <row r="212" ht="56.25" spans="1:27">
      <c r="A212" s="13">
        <v>173</v>
      </c>
      <c r="B212" s="11" t="s">
        <v>632</v>
      </c>
      <c r="C212" s="11" t="s">
        <v>633</v>
      </c>
      <c r="D212" s="11" t="s">
        <v>634</v>
      </c>
      <c r="E212" s="13" t="s">
        <v>41</v>
      </c>
      <c r="F212" s="11" t="s">
        <v>897</v>
      </c>
      <c r="G212" s="11" t="s">
        <v>898</v>
      </c>
      <c r="H212" s="13" t="s">
        <v>44</v>
      </c>
      <c r="I212" s="11" t="s">
        <v>897</v>
      </c>
      <c r="J212" s="61">
        <v>45839</v>
      </c>
      <c r="K212" s="61">
        <v>45899</v>
      </c>
      <c r="L212" s="11" t="s">
        <v>45</v>
      </c>
      <c r="M212" s="71" t="s">
        <v>899</v>
      </c>
      <c r="N212" s="12">
        <v>6</v>
      </c>
      <c r="O212" s="12">
        <v>6</v>
      </c>
      <c r="P212" s="15"/>
      <c r="Q212" s="15"/>
      <c r="R212" s="15"/>
      <c r="S212" s="13">
        <v>1</v>
      </c>
      <c r="T212" s="13">
        <v>98</v>
      </c>
      <c r="U212" s="13">
        <v>418</v>
      </c>
      <c r="V212" s="13">
        <v>1</v>
      </c>
      <c r="W212" s="13">
        <v>17</v>
      </c>
      <c r="X212" s="13">
        <v>41</v>
      </c>
      <c r="Y212" s="71" t="s">
        <v>900</v>
      </c>
      <c r="Z212" s="72" t="s">
        <v>901</v>
      </c>
      <c r="AA212" s="46"/>
    </row>
    <row r="213" ht="56.25" spans="1:27">
      <c r="A213" s="13">
        <v>174</v>
      </c>
      <c r="B213" s="11" t="s">
        <v>632</v>
      </c>
      <c r="C213" s="11" t="s">
        <v>633</v>
      </c>
      <c r="D213" s="11" t="s">
        <v>634</v>
      </c>
      <c r="E213" s="13" t="s">
        <v>41</v>
      </c>
      <c r="F213" s="11" t="s">
        <v>897</v>
      </c>
      <c r="G213" s="11" t="s">
        <v>902</v>
      </c>
      <c r="H213" s="13" t="s">
        <v>44</v>
      </c>
      <c r="I213" s="11" t="s">
        <v>897</v>
      </c>
      <c r="J213" s="61">
        <v>45870</v>
      </c>
      <c r="K213" s="61">
        <v>45960</v>
      </c>
      <c r="L213" s="11" t="s">
        <v>45</v>
      </c>
      <c r="M213" s="71" t="s">
        <v>903</v>
      </c>
      <c r="N213" s="12">
        <v>21</v>
      </c>
      <c r="O213" s="12">
        <v>21</v>
      </c>
      <c r="P213" s="15"/>
      <c r="Q213" s="15"/>
      <c r="R213" s="15"/>
      <c r="S213" s="13">
        <v>1</v>
      </c>
      <c r="T213" s="13">
        <v>137</v>
      </c>
      <c r="U213" s="13">
        <v>536</v>
      </c>
      <c r="V213" s="13">
        <v>1</v>
      </c>
      <c r="W213" s="13">
        <v>24</v>
      </c>
      <c r="X213" s="13">
        <v>52</v>
      </c>
      <c r="Y213" s="71" t="s">
        <v>900</v>
      </c>
      <c r="Z213" s="72" t="s">
        <v>904</v>
      </c>
      <c r="AA213" s="46"/>
    </row>
    <row r="214" ht="101.25" spans="1:27">
      <c r="A214" s="13">
        <v>175</v>
      </c>
      <c r="B214" s="11" t="s">
        <v>632</v>
      </c>
      <c r="C214" s="11" t="s">
        <v>633</v>
      </c>
      <c r="D214" s="11" t="s">
        <v>634</v>
      </c>
      <c r="E214" s="13" t="s">
        <v>232</v>
      </c>
      <c r="F214" s="13" t="s">
        <v>839</v>
      </c>
      <c r="G214" s="13" t="s">
        <v>905</v>
      </c>
      <c r="H214" s="13" t="s">
        <v>44</v>
      </c>
      <c r="I214" s="13" t="s">
        <v>839</v>
      </c>
      <c r="J214" s="61">
        <v>45886.8</v>
      </c>
      <c r="K214" s="61">
        <v>46008.12</v>
      </c>
      <c r="L214" s="11" t="s">
        <v>906</v>
      </c>
      <c r="M214" s="71" t="s">
        <v>907</v>
      </c>
      <c r="N214" s="15">
        <v>100</v>
      </c>
      <c r="O214" s="15">
        <v>100</v>
      </c>
      <c r="P214" s="15"/>
      <c r="Q214" s="15"/>
      <c r="R214" s="15"/>
      <c r="S214" s="13">
        <v>1</v>
      </c>
      <c r="T214" s="13">
        <v>576</v>
      </c>
      <c r="U214" s="13">
        <v>1487</v>
      </c>
      <c r="V214" s="13">
        <v>1</v>
      </c>
      <c r="W214" s="13">
        <v>57</v>
      </c>
      <c r="X214" s="13">
        <v>129</v>
      </c>
      <c r="Y214" s="71" t="s">
        <v>890</v>
      </c>
      <c r="Z214" s="72" t="s">
        <v>84</v>
      </c>
      <c r="AA214" s="46"/>
    </row>
    <row r="215" ht="56.25" spans="1:27">
      <c r="A215" s="13">
        <v>176</v>
      </c>
      <c r="B215" s="11" t="s">
        <v>632</v>
      </c>
      <c r="C215" s="11" t="s">
        <v>633</v>
      </c>
      <c r="D215" s="11" t="s">
        <v>634</v>
      </c>
      <c r="E215" s="13" t="s">
        <v>211</v>
      </c>
      <c r="F215" s="11" t="s">
        <v>908</v>
      </c>
      <c r="G215" s="11" t="s">
        <v>909</v>
      </c>
      <c r="H215" s="13" t="s">
        <v>44</v>
      </c>
      <c r="I215" s="11" t="s">
        <v>908</v>
      </c>
      <c r="J215" s="66" t="s">
        <v>910</v>
      </c>
      <c r="K215" s="66" t="s">
        <v>330</v>
      </c>
      <c r="L215" s="11" t="s">
        <v>305</v>
      </c>
      <c r="M215" s="71" t="s">
        <v>911</v>
      </c>
      <c r="N215" s="12">
        <v>18</v>
      </c>
      <c r="O215" s="12">
        <v>18</v>
      </c>
      <c r="P215" s="15"/>
      <c r="Q215" s="15"/>
      <c r="R215" s="15"/>
      <c r="S215" s="13">
        <v>1</v>
      </c>
      <c r="T215" s="13">
        <v>421</v>
      </c>
      <c r="U215" s="13">
        <v>1029</v>
      </c>
      <c r="V215" s="13">
        <v>1</v>
      </c>
      <c r="W215" s="13">
        <v>64</v>
      </c>
      <c r="X215" s="13">
        <v>118</v>
      </c>
      <c r="Y215" s="71" t="s">
        <v>912</v>
      </c>
      <c r="Z215" s="72" t="s">
        <v>913</v>
      </c>
      <c r="AA215" s="46"/>
    </row>
    <row r="216" ht="123.75" spans="1:27">
      <c r="A216" s="13">
        <v>177</v>
      </c>
      <c r="B216" s="11" t="s">
        <v>632</v>
      </c>
      <c r="C216" s="11" t="s">
        <v>633</v>
      </c>
      <c r="D216" s="11" t="s">
        <v>634</v>
      </c>
      <c r="E216" s="13" t="s">
        <v>211</v>
      </c>
      <c r="F216" s="11" t="s">
        <v>914</v>
      </c>
      <c r="G216" s="11" t="s">
        <v>915</v>
      </c>
      <c r="H216" s="13" t="s">
        <v>44</v>
      </c>
      <c r="I216" s="11" t="s">
        <v>914</v>
      </c>
      <c r="J216" s="66" t="s">
        <v>910</v>
      </c>
      <c r="K216" s="66" t="s">
        <v>483</v>
      </c>
      <c r="L216" s="11" t="s">
        <v>305</v>
      </c>
      <c r="M216" s="71" t="s">
        <v>916</v>
      </c>
      <c r="N216" s="12">
        <v>22</v>
      </c>
      <c r="O216" s="12">
        <v>22</v>
      </c>
      <c r="P216" s="15"/>
      <c r="Q216" s="15"/>
      <c r="R216" s="15"/>
      <c r="S216" s="13">
        <v>1</v>
      </c>
      <c r="T216" s="13">
        <v>987</v>
      </c>
      <c r="U216" s="13">
        <v>2018</v>
      </c>
      <c r="V216" s="13">
        <v>1</v>
      </c>
      <c r="W216" s="13">
        <v>105</v>
      </c>
      <c r="X216" s="13">
        <v>224</v>
      </c>
      <c r="Y216" s="71" t="s">
        <v>917</v>
      </c>
      <c r="Z216" s="72" t="s">
        <v>918</v>
      </c>
      <c r="AA216" s="46"/>
    </row>
    <row r="217" ht="112.5" spans="1:27">
      <c r="A217" s="13">
        <v>178</v>
      </c>
      <c r="B217" s="11" t="s">
        <v>632</v>
      </c>
      <c r="C217" s="11" t="s">
        <v>633</v>
      </c>
      <c r="D217" s="11" t="s">
        <v>634</v>
      </c>
      <c r="E217" s="13" t="s">
        <v>211</v>
      </c>
      <c r="F217" s="11" t="s">
        <v>919</v>
      </c>
      <c r="G217" s="11" t="s">
        <v>920</v>
      </c>
      <c r="H217" s="13" t="s">
        <v>44</v>
      </c>
      <c r="I217" s="11" t="s">
        <v>919</v>
      </c>
      <c r="J217" s="66" t="s">
        <v>910</v>
      </c>
      <c r="K217" s="66" t="s">
        <v>330</v>
      </c>
      <c r="L217" s="11" t="s">
        <v>305</v>
      </c>
      <c r="M217" s="71" t="s">
        <v>921</v>
      </c>
      <c r="N217" s="19">
        <v>18</v>
      </c>
      <c r="O217" s="19">
        <v>18</v>
      </c>
      <c r="P217" s="15"/>
      <c r="Q217" s="15"/>
      <c r="R217" s="15"/>
      <c r="S217" s="13">
        <v>1</v>
      </c>
      <c r="T217" s="13">
        <v>987</v>
      </c>
      <c r="U217" s="13">
        <v>2018</v>
      </c>
      <c r="V217" s="13">
        <v>1</v>
      </c>
      <c r="W217" s="13">
        <v>105</v>
      </c>
      <c r="X217" s="13">
        <v>224</v>
      </c>
      <c r="Y217" s="71" t="s">
        <v>922</v>
      </c>
      <c r="Z217" s="71" t="s">
        <v>923</v>
      </c>
      <c r="AA217" s="46"/>
    </row>
    <row r="218" ht="78.75" spans="1:27">
      <c r="A218" s="13">
        <v>179</v>
      </c>
      <c r="B218" s="11" t="s">
        <v>632</v>
      </c>
      <c r="C218" s="11" t="s">
        <v>633</v>
      </c>
      <c r="D218" s="11" t="s">
        <v>634</v>
      </c>
      <c r="E218" s="13" t="s">
        <v>211</v>
      </c>
      <c r="F218" s="11" t="s">
        <v>924</v>
      </c>
      <c r="G218" s="11" t="s">
        <v>925</v>
      </c>
      <c r="H218" s="13" t="s">
        <v>44</v>
      </c>
      <c r="I218" s="11" t="s">
        <v>924</v>
      </c>
      <c r="J218" s="66" t="s">
        <v>910</v>
      </c>
      <c r="K218" s="66" t="s">
        <v>330</v>
      </c>
      <c r="L218" s="11" t="s">
        <v>305</v>
      </c>
      <c r="M218" s="71" t="s">
        <v>926</v>
      </c>
      <c r="N218" s="12">
        <v>17</v>
      </c>
      <c r="O218" s="12">
        <v>17</v>
      </c>
      <c r="P218" s="15"/>
      <c r="Q218" s="15"/>
      <c r="R218" s="15"/>
      <c r="S218" s="13">
        <v>1</v>
      </c>
      <c r="T218" s="13">
        <v>987</v>
      </c>
      <c r="U218" s="13">
        <v>2018</v>
      </c>
      <c r="V218" s="13">
        <v>1</v>
      </c>
      <c r="W218" s="13">
        <v>105</v>
      </c>
      <c r="X218" s="13">
        <v>224</v>
      </c>
      <c r="Y218" s="71" t="s">
        <v>927</v>
      </c>
      <c r="Z218" s="72" t="s">
        <v>928</v>
      </c>
      <c r="AA218" s="46"/>
    </row>
    <row r="219" ht="56.25" spans="1:27">
      <c r="A219" s="13">
        <v>180</v>
      </c>
      <c r="B219" s="11" t="s">
        <v>632</v>
      </c>
      <c r="C219" s="11" t="s">
        <v>633</v>
      </c>
      <c r="D219" s="11" t="s">
        <v>634</v>
      </c>
      <c r="E219" s="13" t="s">
        <v>211</v>
      </c>
      <c r="F219" s="11" t="s">
        <v>924</v>
      </c>
      <c r="G219" s="119" t="s">
        <v>929</v>
      </c>
      <c r="H219" s="13" t="s">
        <v>44</v>
      </c>
      <c r="I219" s="11" t="s">
        <v>924</v>
      </c>
      <c r="J219" s="66" t="s">
        <v>910</v>
      </c>
      <c r="K219" s="66" t="s">
        <v>330</v>
      </c>
      <c r="L219" s="11" t="s">
        <v>305</v>
      </c>
      <c r="M219" s="71" t="s">
        <v>930</v>
      </c>
      <c r="N219" s="12">
        <v>25</v>
      </c>
      <c r="O219" s="12">
        <v>25</v>
      </c>
      <c r="P219" s="15"/>
      <c r="Q219" s="15"/>
      <c r="R219" s="15"/>
      <c r="S219" s="13">
        <v>1</v>
      </c>
      <c r="T219" s="13">
        <v>987</v>
      </c>
      <c r="U219" s="13">
        <v>2018</v>
      </c>
      <c r="V219" s="13">
        <v>1</v>
      </c>
      <c r="W219" s="13">
        <v>105</v>
      </c>
      <c r="X219" s="13">
        <v>224</v>
      </c>
      <c r="Y219" s="71" t="s">
        <v>931</v>
      </c>
      <c r="Z219" s="72" t="s">
        <v>928</v>
      </c>
      <c r="AA219" s="46"/>
    </row>
    <row r="220" ht="101.25" spans="1:27">
      <c r="A220" s="13">
        <v>181</v>
      </c>
      <c r="B220" s="11" t="s">
        <v>632</v>
      </c>
      <c r="C220" s="11" t="s">
        <v>633</v>
      </c>
      <c r="D220" s="11" t="s">
        <v>634</v>
      </c>
      <c r="E220" s="13" t="s">
        <v>41</v>
      </c>
      <c r="F220" s="11" t="s">
        <v>226</v>
      </c>
      <c r="G220" s="11" t="s">
        <v>932</v>
      </c>
      <c r="H220" s="13" t="s">
        <v>44</v>
      </c>
      <c r="I220" s="11" t="s">
        <v>226</v>
      </c>
      <c r="J220" s="61">
        <v>45839</v>
      </c>
      <c r="K220" s="61">
        <v>45931</v>
      </c>
      <c r="L220" s="11" t="s">
        <v>933</v>
      </c>
      <c r="M220" s="71" t="s">
        <v>934</v>
      </c>
      <c r="N220" s="12">
        <v>20</v>
      </c>
      <c r="O220" s="12">
        <v>20</v>
      </c>
      <c r="P220" s="15"/>
      <c r="Q220" s="15"/>
      <c r="R220" s="15"/>
      <c r="S220" s="13">
        <v>1</v>
      </c>
      <c r="T220" s="13">
        <v>114</v>
      </c>
      <c r="U220" s="13">
        <v>284</v>
      </c>
      <c r="V220" s="13">
        <v>1</v>
      </c>
      <c r="W220" s="13">
        <v>15</v>
      </c>
      <c r="X220" s="13">
        <v>35</v>
      </c>
      <c r="Y220" s="71" t="s">
        <v>935</v>
      </c>
      <c r="Z220" s="72" t="s">
        <v>936</v>
      </c>
      <c r="AA220" s="46"/>
    </row>
    <row r="221" ht="78.75" spans="1:27">
      <c r="A221" s="13">
        <v>182</v>
      </c>
      <c r="B221" s="11" t="s">
        <v>632</v>
      </c>
      <c r="C221" s="11" t="s">
        <v>633</v>
      </c>
      <c r="D221" s="11" t="s">
        <v>634</v>
      </c>
      <c r="E221" s="13" t="s">
        <v>41</v>
      </c>
      <c r="F221" s="66" t="s">
        <v>80</v>
      </c>
      <c r="G221" s="66" t="s">
        <v>937</v>
      </c>
      <c r="H221" s="13" t="s">
        <v>44</v>
      </c>
      <c r="I221" s="66" t="s">
        <v>80</v>
      </c>
      <c r="J221" s="66" t="s">
        <v>539</v>
      </c>
      <c r="K221" s="66" t="s">
        <v>483</v>
      </c>
      <c r="L221" s="11" t="s">
        <v>933</v>
      </c>
      <c r="M221" s="81" t="s">
        <v>938</v>
      </c>
      <c r="N221" s="86">
        <v>13</v>
      </c>
      <c r="O221" s="86">
        <v>13</v>
      </c>
      <c r="P221" s="15"/>
      <c r="Q221" s="15"/>
      <c r="R221" s="15"/>
      <c r="S221" s="13">
        <v>1</v>
      </c>
      <c r="T221" s="13">
        <v>94</v>
      </c>
      <c r="U221" s="13">
        <v>200</v>
      </c>
      <c r="V221" s="13">
        <v>1</v>
      </c>
      <c r="W221" s="13">
        <v>11</v>
      </c>
      <c r="X221" s="13">
        <v>26</v>
      </c>
      <c r="Y221" s="82" t="s">
        <v>939</v>
      </c>
      <c r="Z221" s="72" t="s">
        <v>940</v>
      </c>
      <c r="AA221" s="46"/>
    </row>
    <row r="222" ht="45" spans="1:27">
      <c r="A222" s="13">
        <v>183</v>
      </c>
      <c r="B222" s="11" t="s">
        <v>632</v>
      </c>
      <c r="C222" s="11" t="s">
        <v>633</v>
      </c>
      <c r="D222" s="11" t="s">
        <v>634</v>
      </c>
      <c r="E222" s="13" t="s">
        <v>149</v>
      </c>
      <c r="F222" s="13" t="s">
        <v>71</v>
      </c>
      <c r="G222" s="85" t="s">
        <v>941</v>
      </c>
      <c r="H222" s="13" t="s">
        <v>44</v>
      </c>
      <c r="I222" s="13" t="s">
        <v>71</v>
      </c>
      <c r="J222" s="66" t="s">
        <v>942</v>
      </c>
      <c r="K222" s="66" t="s">
        <v>483</v>
      </c>
      <c r="L222" s="11" t="s">
        <v>943</v>
      </c>
      <c r="M222" s="71" t="s">
        <v>944</v>
      </c>
      <c r="N222" s="15">
        <v>13</v>
      </c>
      <c r="O222" s="15">
        <v>13</v>
      </c>
      <c r="P222" s="15"/>
      <c r="Q222" s="15"/>
      <c r="R222" s="15"/>
      <c r="S222" s="13">
        <v>1</v>
      </c>
      <c r="T222" s="13">
        <v>457</v>
      </c>
      <c r="U222" s="13">
        <v>1058</v>
      </c>
      <c r="V222" s="13">
        <v>1</v>
      </c>
      <c r="W222" s="13">
        <v>57</v>
      </c>
      <c r="X222" s="13">
        <v>128</v>
      </c>
      <c r="Y222" s="67" t="s">
        <v>520</v>
      </c>
      <c r="Z222" s="72" t="s">
        <v>940</v>
      </c>
      <c r="AA222" s="46"/>
    </row>
    <row r="223" ht="45" spans="1:27">
      <c r="A223" s="13">
        <v>184</v>
      </c>
      <c r="B223" s="11" t="s">
        <v>632</v>
      </c>
      <c r="C223" s="11" t="s">
        <v>633</v>
      </c>
      <c r="D223" s="11" t="s">
        <v>634</v>
      </c>
      <c r="E223" s="13" t="s">
        <v>734</v>
      </c>
      <c r="F223" s="13" t="s">
        <v>779</v>
      </c>
      <c r="G223" s="26" t="s">
        <v>945</v>
      </c>
      <c r="H223" s="13" t="s">
        <v>44</v>
      </c>
      <c r="I223" s="13" t="s">
        <v>779</v>
      </c>
      <c r="J223" s="66" t="s">
        <v>942</v>
      </c>
      <c r="K223" s="66" t="s">
        <v>946</v>
      </c>
      <c r="L223" s="11" t="s">
        <v>947</v>
      </c>
      <c r="M223" s="72" t="s">
        <v>948</v>
      </c>
      <c r="N223" s="15">
        <v>10</v>
      </c>
      <c r="O223" s="15">
        <v>10</v>
      </c>
      <c r="P223" s="15"/>
      <c r="Q223" s="15"/>
      <c r="R223" s="15"/>
      <c r="S223" s="13">
        <v>1</v>
      </c>
      <c r="T223" s="13">
        <v>548</v>
      </c>
      <c r="U223" s="13">
        <v>1248</v>
      </c>
      <c r="V223" s="13">
        <v>1</v>
      </c>
      <c r="W223" s="13">
        <v>58</v>
      </c>
      <c r="X223" s="13">
        <v>129</v>
      </c>
      <c r="Y223" s="72" t="s">
        <v>949</v>
      </c>
      <c r="Z223" s="72" t="s">
        <v>940</v>
      </c>
      <c r="AA223" s="46"/>
    </row>
    <row r="224" ht="67.5" spans="1:27">
      <c r="A224" s="13">
        <v>185</v>
      </c>
      <c r="B224" s="11" t="s">
        <v>632</v>
      </c>
      <c r="C224" s="11" t="s">
        <v>633</v>
      </c>
      <c r="D224" s="11" t="s">
        <v>634</v>
      </c>
      <c r="E224" s="13" t="s">
        <v>950</v>
      </c>
      <c r="F224" s="11" t="s">
        <v>951</v>
      </c>
      <c r="G224" s="11" t="s">
        <v>952</v>
      </c>
      <c r="H224" s="13" t="s">
        <v>44</v>
      </c>
      <c r="I224" s="11" t="s">
        <v>951</v>
      </c>
      <c r="J224" s="66" t="s">
        <v>539</v>
      </c>
      <c r="K224" s="66" t="s">
        <v>483</v>
      </c>
      <c r="L224" s="11" t="s">
        <v>953</v>
      </c>
      <c r="M224" s="71" t="s">
        <v>954</v>
      </c>
      <c r="N224" s="11">
        <v>8</v>
      </c>
      <c r="O224" s="11">
        <v>8</v>
      </c>
      <c r="P224" s="15"/>
      <c r="Q224" s="15"/>
      <c r="R224" s="15"/>
      <c r="S224" s="13">
        <v>1</v>
      </c>
      <c r="T224" s="13">
        <v>1104</v>
      </c>
      <c r="U224" s="13">
        <v>2451</v>
      </c>
      <c r="V224" s="13">
        <v>1</v>
      </c>
      <c r="W224" s="13">
        <v>49</v>
      </c>
      <c r="X224" s="13">
        <v>118</v>
      </c>
      <c r="Y224" s="71" t="s">
        <v>955</v>
      </c>
      <c r="Z224" s="72" t="s">
        <v>940</v>
      </c>
      <c r="AA224" s="46"/>
    </row>
    <row r="225" ht="45" spans="1:27">
      <c r="A225" s="13">
        <v>186</v>
      </c>
      <c r="B225" s="11" t="s">
        <v>632</v>
      </c>
      <c r="C225" s="11" t="s">
        <v>633</v>
      </c>
      <c r="D225" s="11" t="s">
        <v>634</v>
      </c>
      <c r="E225" s="11" t="s">
        <v>194</v>
      </c>
      <c r="F225" s="11" t="s">
        <v>194</v>
      </c>
      <c r="G225" s="11" t="s">
        <v>956</v>
      </c>
      <c r="H225" s="13" t="s">
        <v>44</v>
      </c>
      <c r="I225" s="11" t="s">
        <v>194</v>
      </c>
      <c r="J225" s="61">
        <v>45717</v>
      </c>
      <c r="K225" s="61">
        <v>45870</v>
      </c>
      <c r="L225" s="11" t="s">
        <v>957</v>
      </c>
      <c r="M225" s="71" t="s">
        <v>958</v>
      </c>
      <c r="N225" s="12">
        <v>198</v>
      </c>
      <c r="O225" s="12">
        <v>198</v>
      </c>
      <c r="P225" s="15"/>
      <c r="Q225" s="15"/>
      <c r="R225" s="15"/>
      <c r="S225" s="13">
        <v>1</v>
      </c>
      <c r="T225" s="13">
        <v>3351</v>
      </c>
      <c r="U225" s="13">
        <v>7600</v>
      </c>
      <c r="V225" s="13">
        <v>1</v>
      </c>
      <c r="W225" s="13">
        <v>119</v>
      </c>
      <c r="X225" s="13">
        <v>241</v>
      </c>
      <c r="Y225" s="71" t="s">
        <v>959</v>
      </c>
      <c r="Z225" s="72" t="s">
        <v>960</v>
      </c>
      <c r="AA225" s="46"/>
    </row>
    <row r="226" ht="112.5" spans="1:27">
      <c r="A226" s="13">
        <v>187</v>
      </c>
      <c r="B226" s="11" t="s">
        <v>632</v>
      </c>
      <c r="C226" s="11" t="s">
        <v>633</v>
      </c>
      <c r="D226" s="11" t="s">
        <v>634</v>
      </c>
      <c r="E226" s="13" t="s">
        <v>336</v>
      </c>
      <c r="F226" s="11" t="s">
        <v>961</v>
      </c>
      <c r="G226" s="120" t="s">
        <v>962</v>
      </c>
      <c r="H226" s="13" t="s">
        <v>44</v>
      </c>
      <c r="I226" s="11" t="s">
        <v>961</v>
      </c>
      <c r="J226" s="88">
        <v>45809</v>
      </c>
      <c r="K226" s="88">
        <v>45992</v>
      </c>
      <c r="L226" s="120" t="s">
        <v>339</v>
      </c>
      <c r="M226" s="116" t="s">
        <v>963</v>
      </c>
      <c r="N226" s="121">
        <v>25</v>
      </c>
      <c r="O226" s="121">
        <v>25</v>
      </c>
      <c r="P226" s="15"/>
      <c r="Q226" s="15"/>
      <c r="R226" s="15"/>
      <c r="S226" s="13">
        <v>1</v>
      </c>
      <c r="T226" s="13">
        <v>57</v>
      </c>
      <c r="U226" s="13">
        <v>130</v>
      </c>
      <c r="V226" s="13">
        <v>1</v>
      </c>
      <c r="W226" s="13">
        <v>6</v>
      </c>
      <c r="X226" s="13">
        <v>17</v>
      </c>
      <c r="Y226" s="72" t="s">
        <v>964</v>
      </c>
      <c r="Z226" s="72" t="s">
        <v>965</v>
      </c>
      <c r="AA226" s="46"/>
    </row>
    <row r="227" ht="101.25" spans="1:27">
      <c r="A227" s="13">
        <v>188</v>
      </c>
      <c r="B227" s="11" t="s">
        <v>632</v>
      </c>
      <c r="C227" s="11" t="s">
        <v>633</v>
      </c>
      <c r="D227" s="11" t="s">
        <v>634</v>
      </c>
      <c r="E227" s="13" t="s">
        <v>950</v>
      </c>
      <c r="F227" s="11" t="s">
        <v>966</v>
      </c>
      <c r="G227" s="122" t="s">
        <v>967</v>
      </c>
      <c r="H227" s="13" t="s">
        <v>44</v>
      </c>
      <c r="I227" s="11" t="s">
        <v>966</v>
      </c>
      <c r="J227" s="123">
        <v>45717</v>
      </c>
      <c r="K227" s="123">
        <v>45992</v>
      </c>
      <c r="L227" s="122" t="s">
        <v>282</v>
      </c>
      <c r="M227" s="71" t="s">
        <v>968</v>
      </c>
      <c r="N227" s="124">
        <v>4</v>
      </c>
      <c r="O227" s="124">
        <v>4</v>
      </c>
      <c r="P227" s="15"/>
      <c r="Q227" s="15"/>
      <c r="R227" s="15"/>
      <c r="S227" s="13">
        <v>1</v>
      </c>
      <c r="T227" s="13">
        <v>128</v>
      </c>
      <c r="U227" s="13">
        <v>300</v>
      </c>
      <c r="V227" s="13">
        <v>1</v>
      </c>
      <c r="W227" s="13">
        <v>11</v>
      </c>
      <c r="X227" s="13">
        <v>28</v>
      </c>
      <c r="Y227" s="125" t="s">
        <v>788</v>
      </c>
      <c r="Z227" s="72" t="s">
        <v>969</v>
      </c>
      <c r="AA227" s="46"/>
    </row>
    <row r="228" ht="326.25" spans="1:27">
      <c r="A228" s="13">
        <v>189</v>
      </c>
      <c r="B228" s="11" t="s">
        <v>632</v>
      </c>
      <c r="C228" s="11" t="s">
        <v>633</v>
      </c>
      <c r="D228" s="11" t="s">
        <v>634</v>
      </c>
      <c r="E228" s="13" t="s">
        <v>950</v>
      </c>
      <c r="F228" s="11" t="s">
        <v>970</v>
      </c>
      <c r="G228" s="122" t="s">
        <v>971</v>
      </c>
      <c r="H228" s="13" t="s">
        <v>44</v>
      </c>
      <c r="I228" s="11" t="s">
        <v>970</v>
      </c>
      <c r="J228" s="123">
        <v>45717</v>
      </c>
      <c r="K228" s="123">
        <v>45992</v>
      </c>
      <c r="L228" s="122" t="s">
        <v>282</v>
      </c>
      <c r="M228" s="71" t="s">
        <v>972</v>
      </c>
      <c r="N228" s="122">
        <v>11</v>
      </c>
      <c r="O228" s="122">
        <v>11</v>
      </c>
      <c r="P228" s="15"/>
      <c r="Q228" s="15"/>
      <c r="R228" s="15"/>
      <c r="S228" s="13">
        <v>1</v>
      </c>
      <c r="T228" s="13">
        <v>1549</v>
      </c>
      <c r="U228" s="13">
        <v>3426</v>
      </c>
      <c r="V228" s="13">
        <v>1</v>
      </c>
      <c r="W228" s="13">
        <v>68</v>
      </c>
      <c r="X228" s="13">
        <v>147</v>
      </c>
      <c r="Y228" s="125" t="s">
        <v>788</v>
      </c>
      <c r="Z228" s="126" t="s">
        <v>56</v>
      </c>
      <c r="AA228" s="46"/>
    </row>
    <row r="229" ht="45" spans="1:27">
      <c r="A229" s="13">
        <v>190</v>
      </c>
      <c r="B229" s="11" t="s">
        <v>632</v>
      </c>
      <c r="C229" s="11" t="s">
        <v>633</v>
      </c>
      <c r="D229" s="11" t="s">
        <v>634</v>
      </c>
      <c r="E229" s="13" t="s">
        <v>218</v>
      </c>
      <c r="F229" s="11" t="s">
        <v>973</v>
      </c>
      <c r="G229" s="11" t="s">
        <v>441</v>
      </c>
      <c r="H229" s="13" t="s">
        <v>44</v>
      </c>
      <c r="I229" s="11" t="s">
        <v>973</v>
      </c>
      <c r="J229" s="61">
        <v>45778</v>
      </c>
      <c r="K229" s="61">
        <v>45992</v>
      </c>
      <c r="L229" s="127" t="s">
        <v>268</v>
      </c>
      <c r="M229" s="71" t="s">
        <v>974</v>
      </c>
      <c r="N229" s="128">
        <v>8</v>
      </c>
      <c r="O229" s="128">
        <v>8</v>
      </c>
      <c r="P229" s="15"/>
      <c r="Q229" s="15"/>
      <c r="R229" s="15"/>
      <c r="S229" s="13">
        <v>1</v>
      </c>
      <c r="T229" s="13">
        <v>224</v>
      </c>
      <c r="U229" s="13">
        <v>450</v>
      </c>
      <c r="V229" s="13">
        <v>1</v>
      </c>
      <c r="W229" s="13">
        <v>24</v>
      </c>
      <c r="X229" s="13">
        <v>50</v>
      </c>
      <c r="Y229" s="71" t="s">
        <v>441</v>
      </c>
      <c r="Z229" s="72" t="s">
        <v>975</v>
      </c>
      <c r="AA229" s="46"/>
    </row>
    <row r="230" ht="56.25" spans="1:27">
      <c r="A230" s="13">
        <v>191</v>
      </c>
      <c r="B230" s="11" t="s">
        <v>632</v>
      </c>
      <c r="C230" s="11" t="s">
        <v>633</v>
      </c>
      <c r="D230" s="11" t="s">
        <v>634</v>
      </c>
      <c r="E230" s="13" t="s">
        <v>149</v>
      </c>
      <c r="F230" s="11" t="s">
        <v>149</v>
      </c>
      <c r="G230" s="11" t="s">
        <v>976</v>
      </c>
      <c r="H230" s="13" t="s">
        <v>44</v>
      </c>
      <c r="I230" s="11" t="s">
        <v>149</v>
      </c>
      <c r="J230" s="61">
        <v>45778</v>
      </c>
      <c r="K230" s="61">
        <v>45992</v>
      </c>
      <c r="L230" s="11" t="s">
        <v>53</v>
      </c>
      <c r="M230" s="71" t="s">
        <v>977</v>
      </c>
      <c r="N230" s="12">
        <v>9</v>
      </c>
      <c r="O230" s="12">
        <v>9</v>
      </c>
      <c r="P230" s="15"/>
      <c r="Q230" s="15"/>
      <c r="R230" s="15"/>
      <c r="S230" s="13">
        <v>1</v>
      </c>
      <c r="T230" s="13">
        <v>3248</v>
      </c>
      <c r="U230" s="13">
        <v>7000</v>
      </c>
      <c r="V230" s="13">
        <v>1</v>
      </c>
      <c r="W230" s="13">
        <v>467</v>
      </c>
      <c r="X230" s="13">
        <v>1024</v>
      </c>
      <c r="Y230" s="71" t="s">
        <v>978</v>
      </c>
      <c r="Z230" s="72" t="s">
        <v>979</v>
      </c>
      <c r="AA230" s="46"/>
    </row>
    <row r="231" ht="33.75" spans="1:27">
      <c r="A231" s="13">
        <v>192</v>
      </c>
      <c r="B231" s="11" t="s">
        <v>632</v>
      </c>
      <c r="C231" s="11" t="s">
        <v>633</v>
      </c>
      <c r="D231" s="11" t="s">
        <v>634</v>
      </c>
      <c r="E231" s="13" t="s">
        <v>100</v>
      </c>
      <c r="F231" s="13" t="s">
        <v>71</v>
      </c>
      <c r="G231" s="13" t="s">
        <v>980</v>
      </c>
      <c r="H231" s="13" t="s">
        <v>44</v>
      </c>
      <c r="I231" s="13" t="s">
        <v>71</v>
      </c>
      <c r="J231" s="60">
        <v>45901</v>
      </c>
      <c r="K231" s="60">
        <v>45992</v>
      </c>
      <c r="L231" s="13" t="s">
        <v>103</v>
      </c>
      <c r="M231" s="67" t="s">
        <v>981</v>
      </c>
      <c r="N231" s="13">
        <v>25</v>
      </c>
      <c r="O231" s="13">
        <v>25</v>
      </c>
      <c r="P231" s="15"/>
      <c r="Q231" s="15"/>
      <c r="R231" s="15"/>
      <c r="S231" s="13">
        <v>1</v>
      </c>
      <c r="T231" s="13">
        <v>389</v>
      </c>
      <c r="U231" s="13">
        <v>826</v>
      </c>
      <c r="V231" s="13">
        <v>1</v>
      </c>
      <c r="W231" s="13">
        <v>49</v>
      </c>
      <c r="X231" s="13">
        <v>105</v>
      </c>
      <c r="Y231" s="67" t="s">
        <v>982</v>
      </c>
      <c r="Z231" s="67" t="s">
        <v>983</v>
      </c>
      <c r="AA231" s="46"/>
    </row>
    <row r="232" ht="33.75" spans="1:27">
      <c r="A232" s="13">
        <v>193</v>
      </c>
      <c r="B232" s="11" t="s">
        <v>632</v>
      </c>
      <c r="C232" s="11" t="s">
        <v>633</v>
      </c>
      <c r="D232" s="11" t="s">
        <v>634</v>
      </c>
      <c r="E232" s="13" t="s">
        <v>100</v>
      </c>
      <c r="F232" s="96" t="s">
        <v>984</v>
      </c>
      <c r="G232" s="129" t="s">
        <v>985</v>
      </c>
      <c r="H232" s="13" t="s">
        <v>44</v>
      </c>
      <c r="I232" s="96" t="s">
        <v>984</v>
      </c>
      <c r="J232" s="130">
        <v>45658</v>
      </c>
      <c r="K232" s="60">
        <v>45992</v>
      </c>
      <c r="L232" s="96" t="s">
        <v>957</v>
      </c>
      <c r="M232" s="78" t="s">
        <v>986</v>
      </c>
      <c r="N232" s="96">
        <v>48</v>
      </c>
      <c r="O232" s="96">
        <v>48</v>
      </c>
      <c r="P232" s="15"/>
      <c r="Q232" s="15"/>
      <c r="R232" s="15"/>
      <c r="S232" s="13">
        <v>1</v>
      </c>
      <c r="T232" s="13">
        <v>98</v>
      </c>
      <c r="U232" s="13">
        <v>200</v>
      </c>
      <c r="V232" s="13">
        <v>1</v>
      </c>
      <c r="W232" s="13">
        <v>9</v>
      </c>
      <c r="X232" s="13">
        <v>23</v>
      </c>
      <c r="Y232" s="67" t="s">
        <v>982</v>
      </c>
      <c r="Z232" s="78" t="s">
        <v>987</v>
      </c>
      <c r="AA232" s="46"/>
    </row>
    <row r="233" ht="78.75" spans="1:27">
      <c r="A233" s="13">
        <v>194</v>
      </c>
      <c r="B233" s="11" t="s">
        <v>632</v>
      </c>
      <c r="C233" s="11" t="s">
        <v>633</v>
      </c>
      <c r="D233" s="11" t="s">
        <v>634</v>
      </c>
      <c r="E233" s="13" t="s">
        <v>232</v>
      </c>
      <c r="F233" s="11" t="s">
        <v>988</v>
      </c>
      <c r="G233" s="131" t="s">
        <v>989</v>
      </c>
      <c r="H233" s="13" t="s">
        <v>44</v>
      </c>
      <c r="I233" s="11" t="s">
        <v>988</v>
      </c>
      <c r="J233" s="61">
        <v>45870</v>
      </c>
      <c r="K233" s="61">
        <v>45931</v>
      </c>
      <c r="L233" s="11" t="s">
        <v>906</v>
      </c>
      <c r="M233" s="71" t="s">
        <v>990</v>
      </c>
      <c r="N233" s="12">
        <v>35</v>
      </c>
      <c r="O233" s="12">
        <v>35</v>
      </c>
      <c r="P233" s="15"/>
      <c r="Q233" s="15"/>
      <c r="R233" s="15"/>
      <c r="S233" s="13">
        <v>1</v>
      </c>
      <c r="T233" s="13">
        <v>391</v>
      </c>
      <c r="U233" s="13">
        <v>830</v>
      </c>
      <c r="V233" s="13">
        <v>1</v>
      </c>
      <c r="W233" s="13">
        <v>36</v>
      </c>
      <c r="X233" s="13">
        <v>84</v>
      </c>
      <c r="Y233" s="71" t="s">
        <v>991</v>
      </c>
      <c r="Z233" s="67" t="s">
        <v>992</v>
      </c>
      <c r="AA233" s="46"/>
    </row>
    <row r="234" ht="90" spans="1:27">
      <c r="A234" s="13">
        <v>195</v>
      </c>
      <c r="B234" s="11" t="s">
        <v>632</v>
      </c>
      <c r="C234" s="11" t="s">
        <v>633</v>
      </c>
      <c r="D234" s="11" t="s">
        <v>634</v>
      </c>
      <c r="E234" s="13" t="s">
        <v>204</v>
      </c>
      <c r="F234" s="11" t="s">
        <v>395</v>
      </c>
      <c r="G234" s="11" t="s">
        <v>993</v>
      </c>
      <c r="H234" s="13" t="s">
        <v>44</v>
      </c>
      <c r="I234" s="11" t="s">
        <v>994</v>
      </c>
      <c r="J234" s="61">
        <v>45870</v>
      </c>
      <c r="K234" s="61">
        <v>45992</v>
      </c>
      <c r="L234" s="11" t="s">
        <v>995</v>
      </c>
      <c r="M234" s="71" t="s">
        <v>996</v>
      </c>
      <c r="N234" s="132">
        <v>30</v>
      </c>
      <c r="O234" s="132">
        <v>30</v>
      </c>
      <c r="P234" s="15"/>
      <c r="Q234" s="15"/>
      <c r="R234" s="15"/>
      <c r="S234" s="13">
        <v>1</v>
      </c>
      <c r="T234" s="13">
        <v>547</v>
      </c>
      <c r="U234" s="13">
        <v>1200</v>
      </c>
      <c r="V234" s="13">
        <v>1</v>
      </c>
      <c r="W234" s="13">
        <v>42</v>
      </c>
      <c r="X234" s="13">
        <v>97</v>
      </c>
      <c r="Y234" s="71" t="s">
        <v>997</v>
      </c>
      <c r="Z234" s="72" t="s">
        <v>998</v>
      </c>
      <c r="AA234" s="46"/>
    </row>
    <row r="235" ht="67.5" spans="1:27">
      <c r="A235" s="13">
        <v>196</v>
      </c>
      <c r="B235" s="11" t="s">
        <v>632</v>
      </c>
      <c r="C235" s="11" t="s">
        <v>633</v>
      </c>
      <c r="D235" s="11" t="s">
        <v>634</v>
      </c>
      <c r="E235" s="13" t="s">
        <v>314</v>
      </c>
      <c r="F235" s="11" t="s">
        <v>999</v>
      </c>
      <c r="G235" s="11" t="s">
        <v>1000</v>
      </c>
      <c r="H235" s="13" t="s">
        <v>44</v>
      </c>
      <c r="I235" s="11" t="s">
        <v>999</v>
      </c>
      <c r="J235" s="61">
        <v>45901</v>
      </c>
      <c r="K235" s="61">
        <v>45992</v>
      </c>
      <c r="L235" s="11" t="s">
        <v>317</v>
      </c>
      <c r="M235" s="71" t="s">
        <v>1001</v>
      </c>
      <c r="N235" s="132">
        <v>45</v>
      </c>
      <c r="O235" s="132">
        <v>45</v>
      </c>
      <c r="P235" s="15"/>
      <c r="Q235" s="15"/>
      <c r="R235" s="15"/>
      <c r="S235" s="13">
        <v>1</v>
      </c>
      <c r="T235" s="13">
        <v>241</v>
      </c>
      <c r="U235" s="13">
        <v>508</v>
      </c>
      <c r="V235" s="13">
        <v>1</v>
      </c>
      <c r="W235" s="13">
        <v>11</v>
      </c>
      <c r="X235" s="13">
        <v>26</v>
      </c>
      <c r="Y235" s="71" t="s">
        <v>1002</v>
      </c>
      <c r="Z235" s="72" t="s">
        <v>1003</v>
      </c>
      <c r="AA235" s="46"/>
    </row>
    <row r="236" ht="45" spans="1:27">
      <c r="A236" s="13">
        <v>197</v>
      </c>
      <c r="B236" s="11" t="s">
        <v>632</v>
      </c>
      <c r="C236" s="11" t="s">
        <v>633</v>
      </c>
      <c r="D236" s="11" t="s">
        <v>634</v>
      </c>
      <c r="E236" s="13" t="s">
        <v>232</v>
      </c>
      <c r="F236" s="132" t="s">
        <v>988</v>
      </c>
      <c r="G236" s="11" t="s">
        <v>1004</v>
      </c>
      <c r="H236" s="13" t="s">
        <v>44</v>
      </c>
      <c r="I236" s="132" t="s">
        <v>988</v>
      </c>
      <c r="J236" s="101">
        <v>45658</v>
      </c>
      <c r="K236" s="101">
        <v>45992</v>
      </c>
      <c r="L236" s="11" t="s">
        <v>906</v>
      </c>
      <c r="M236" s="71" t="s">
        <v>1005</v>
      </c>
      <c r="N236" s="132">
        <v>16</v>
      </c>
      <c r="O236" s="132">
        <v>16</v>
      </c>
      <c r="P236" s="15"/>
      <c r="Q236" s="15"/>
      <c r="R236" s="15"/>
      <c r="S236" s="13">
        <v>1</v>
      </c>
      <c r="T236" s="13">
        <v>95</v>
      </c>
      <c r="U236" s="13">
        <v>186</v>
      </c>
      <c r="V236" s="13">
        <v>1</v>
      </c>
      <c r="W236" s="13">
        <v>8</v>
      </c>
      <c r="X236" s="13">
        <v>21</v>
      </c>
      <c r="Y236" s="71" t="s">
        <v>1006</v>
      </c>
      <c r="Z236" s="133" t="s">
        <v>1007</v>
      </c>
      <c r="AA236" s="46"/>
    </row>
    <row r="237" ht="33.75" spans="1:27">
      <c r="A237" s="13">
        <v>198</v>
      </c>
      <c r="B237" s="11" t="s">
        <v>632</v>
      </c>
      <c r="C237" s="11" t="s">
        <v>633</v>
      </c>
      <c r="D237" s="11" t="s">
        <v>634</v>
      </c>
      <c r="E237" s="13" t="s">
        <v>92</v>
      </c>
      <c r="F237" s="132" t="s">
        <v>430</v>
      </c>
      <c r="G237" s="11" t="s">
        <v>1008</v>
      </c>
      <c r="H237" s="13" t="s">
        <v>44</v>
      </c>
      <c r="I237" s="132" t="s">
        <v>430</v>
      </c>
      <c r="J237" s="61">
        <v>45658</v>
      </c>
      <c r="K237" s="61">
        <v>45992</v>
      </c>
      <c r="L237" s="11" t="s">
        <v>97</v>
      </c>
      <c r="M237" s="71" t="s">
        <v>1008</v>
      </c>
      <c r="N237" s="132">
        <v>15</v>
      </c>
      <c r="O237" s="132">
        <v>15</v>
      </c>
      <c r="P237" s="15"/>
      <c r="Q237" s="15"/>
      <c r="R237" s="15"/>
      <c r="S237" s="13">
        <v>1</v>
      </c>
      <c r="T237" s="13">
        <v>487</v>
      </c>
      <c r="U237" s="13">
        <v>1200</v>
      </c>
      <c r="V237" s="13">
        <v>1</v>
      </c>
      <c r="W237" s="13">
        <v>45</v>
      </c>
      <c r="X237" s="13">
        <v>111</v>
      </c>
      <c r="Y237" s="71" t="s">
        <v>1009</v>
      </c>
      <c r="Z237" s="133" t="s">
        <v>1010</v>
      </c>
      <c r="AA237" s="46"/>
    </row>
    <row r="238" ht="78.75" spans="1:27">
      <c r="A238" s="13">
        <v>199</v>
      </c>
      <c r="B238" s="11" t="s">
        <v>632</v>
      </c>
      <c r="C238" s="11" t="s">
        <v>633</v>
      </c>
      <c r="D238" s="11" t="s">
        <v>634</v>
      </c>
      <c r="E238" s="13" t="s">
        <v>1011</v>
      </c>
      <c r="F238" s="11" t="s">
        <v>1012</v>
      </c>
      <c r="G238" s="85" t="s">
        <v>1013</v>
      </c>
      <c r="H238" s="13" t="s">
        <v>44</v>
      </c>
      <c r="I238" s="11" t="s">
        <v>1012</v>
      </c>
      <c r="J238" s="61">
        <v>45870</v>
      </c>
      <c r="K238" s="61">
        <v>45931</v>
      </c>
      <c r="L238" s="85" t="s">
        <v>1014</v>
      </c>
      <c r="M238" s="71" t="s">
        <v>1015</v>
      </c>
      <c r="N238" s="11">
        <v>21</v>
      </c>
      <c r="O238" s="11">
        <v>21</v>
      </c>
      <c r="P238" s="15"/>
      <c r="Q238" s="15"/>
      <c r="R238" s="15"/>
      <c r="S238" s="13">
        <v>1</v>
      </c>
      <c r="T238" s="13">
        <v>851</v>
      </c>
      <c r="U238" s="13">
        <v>2000</v>
      </c>
      <c r="V238" s="13">
        <v>1</v>
      </c>
      <c r="W238" s="13">
        <v>26</v>
      </c>
      <c r="X238" s="13">
        <v>64</v>
      </c>
      <c r="Y238" s="97" t="s">
        <v>1016</v>
      </c>
      <c r="Z238" s="97" t="s">
        <v>1017</v>
      </c>
      <c r="AA238" s="46"/>
    </row>
    <row r="239" ht="78.75" spans="1:27">
      <c r="A239" s="13">
        <v>200</v>
      </c>
      <c r="B239" s="11" t="s">
        <v>632</v>
      </c>
      <c r="C239" s="11" t="s">
        <v>633</v>
      </c>
      <c r="D239" s="11" t="s">
        <v>634</v>
      </c>
      <c r="E239" s="13" t="s">
        <v>1011</v>
      </c>
      <c r="F239" s="11" t="s">
        <v>1012</v>
      </c>
      <c r="G239" s="85" t="s">
        <v>1018</v>
      </c>
      <c r="H239" s="13" t="s">
        <v>44</v>
      </c>
      <c r="I239" s="11" t="s">
        <v>1012</v>
      </c>
      <c r="J239" s="61">
        <v>45870</v>
      </c>
      <c r="K239" s="61">
        <v>45931</v>
      </c>
      <c r="L239" s="85" t="s">
        <v>1014</v>
      </c>
      <c r="M239" s="71" t="s">
        <v>1019</v>
      </c>
      <c r="N239" s="11">
        <v>19</v>
      </c>
      <c r="O239" s="11">
        <v>19</v>
      </c>
      <c r="P239" s="15"/>
      <c r="Q239" s="15"/>
      <c r="R239" s="15"/>
      <c r="S239" s="13">
        <v>1</v>
      </c>
      <c r="T239" s="13">
        <v>851</v>
      </c>
      <c r="U239" s="13">
        <v>2000</v>
      </c>
      <c r="V239" s="13">
        <v>1</v>
      </c>
      <c r="W239" s="13">
        <v>26</v>
      </c>
      <c r="X239" s="13">
        <v>64</v>
      </c>
      <c r="Y239" s="97" t="s">
        <v>1016</v>
      </c>
      <c r="Z239" s="97" t="s">
        <v>1017</v>
      </c>
      <c r="AA239" s="46"/>
    </row>
    <row r="240" ht="67.5" spans="1:27">
      <c r="A240" s="13">
        <v>201</v>
      </c>
      <c r="B240" s="11" t="s">
        <v>632</v>
      </c>
      <c r="C240" s="11" t="s">
        <v>633</v>
      </c>
      <c r="D240" s="11" t="s">
        <v>634</v>
      </c>
      <c r="E240" s="13" t="s">
        <v>100</v>
      </c>
      <c r="F240" s="11" t="s">
        <v>298</v>
      </c>
      <c r="G240" s="11" t="s">
        <v>1020</v>
      </c>
      <c r="H240" s="13" t="s">
        <v>44</v>
      </c>
      <c r="I240" s="11" t="s">
        <v>298</v>
      </c>
      <c r="J240" s="61">
        <v>45717</v>
      </c>
      <c r="K240" s="61">
        <v>45901</v>
      </c>
      <c r="L240" s="11" t="s">
        <v>103</v>
      </c>
      <c r="M240" s="71" t="s">
        <v>1021</v>
      </c>
      <c r="N240" s="96">
        <v>20</v>
      </c>
      <c r="O240" s="96">
        <v>20</v>
      </c>
      <c r="P240" s="15"/>
      <c r="Q240" s="15"/>
      <c r="R240" s="15"/>
      <c r="S240" s="13">
        <v>1</v>
      </c>
      <c r="T240" s="13">
        <v>50</v>
      </c>
      <c r="U240" s="13">
        <v>212</v>
      </c>
      <c r="V240" s="13">
        <v>1</v>
      </c>
      <c r="W240" s="13">
        <v>21</v>
      </c>
      <c r="X240" s="13">
        <v>59</v>
      </c>
      <c r="Y240" s="71" t="s">
        <v>1022</v>
      </c>
      <c r="Z240" s="72" t="s">
        <v>1023</v>
      </c>
      <c r="AA240" s="46"/>
    </row>
    <row r="241" ht="56.25" spans="1:27">
      <c r="A241" s="13">
        <v>202</v>
      </c>
      <c r="B241" s="11" t="s">
        <v>632</v>
      </c>
      <c r="C241" s="11" t="s">
        <v>633</v>
      </c>
      <c r="D241" s="11" t="s">
        <v>634</v>
      </c>
      <c r="E241" s="13" t="s">
        <v>342</v>
      </c>
      <c r="F241" s="13" t="s">
        <v>480</v>
      </c>
      <c r="G241" s="13" t="s">
        <v>1024</v>
      </c>
      <c r="H241" s="13" t="s">
        <v>44</v>
      </c>
      <c r="I241" s="13" t="s">
        <v>480</v>
      </c>
      <c r="J241" s="60">
        <v>45901</v>
      </c>
      <c r="K241" s="60">
        <v>45962</v>
      </c>
      <c r="L241" s="13" t="s">
        <v>346</v>
      </c>
      <c r="M241" s="134" t="s">
        <v>1025</v>
      </c>
      <c r="N241" s="13">
        <v>7</v>
      </c>
      <c r="O241" s="13">
        <v>7</v>
      </c>
      <c r="P241" s="15"/>
      <c r="Q241" s="15"/>
      <c r="R241" s="15"/>
      <c r="S241" s="13">
        <v>1</v>
      </c>
      <c r="T241" s="13">
        <v>187</v>
      </c>
      <c r="U241" s="13">
        <v>500</v>
      </c>
      <c r="V241" s="13">
        <v>1</v>
      </c>
      <c r="W241" s="13">
        <v>9</v>
      </c>
      <c r="X241" s="13">
        <v>15</v>
      </c>
      <c r="Y241" s="67" t="s">
        <v>1009</v>
      </c>
      <c r="Z241" s="67" t="s">
        <v>1026</v>
      </c>
      <c r="AA241" s="46"/>
    </row>
    <row r="242" ht="33.75" spans="1:27">
      <c r="A242" s="13">
        <v>203</v>
      </c>
      <c r="B242" s="11" t="s">
        <v>632</v>
      </c>
      <c r="C242" s="11" t="s">
        <v>633</v>
      </c>
      <c r="D242" s="11" t="s">
        <v>634</v>
      </c>
      <c r="E242" s="13" t="s">
        <v>342</v>
      </c>
      <c r="F242" s="26" t="s">
        <v>1027</v>
      </c>
      <c r="G242" s="13" t="s">
        <v>1028</v>
      </c>
      <c r="H242" s="13" t="s">
        <v>44</v>
      </c>
      <c r="I242" s="26" t="s">
        <v>1027</v>
      </c>
      <c r="J242" s="60">
        <v>45901</v>
      </c>
      <c r="K242" s="60">
        <v>45992</v>
      </c>
      <c r="L242" s="13" t="s">
        <v>346</v>
      </c>
      <c r="M242" s="72" t="s">
        <v>1028</v>
      </c>
      <c r="N242" s="13">
        <v>13</v>
      </c>
      <c r="O242" s="13">
        <v>13</v>
      </c>
      <c r="P242" s="15"/>
      <c r="Q242" s="15"/>
      <c r="R242" s="15"/>
      <c r="S242" s="13">
        <v>1</v>
      </c>
      <c r="T242" s="13">
        <v>329</v>
      </c>
      <c r="U242" s="13">
        <v>1000</v>
      </c>
      <c r="V242" s="13">
        <v>1</v>
      </c>
      <c r="W242" s="13">
        <v>18</v>
      </c>
      <c r="X242" s="13">
        <v>25</v>
      </c>
      <c r="Y242" s="67" t="s">
        <v>1009</v>
      </c>
      <c r="Z242" s="67" t="s">
        <v>1029</v>
      </c>
      <c r="AA242" s="46"/>
    </row>
    <row r="243" ht="22.5" spans="1:27">
      <c r="A243" s="13">
        <v>204</v>
      </c>
      <c r="B243" s="11" t="s">
        <v>632</v>
      </c>
      <c r="C243" s="11" t="s">
        <v>633</v>
      </c>
      <c r="D243" s="11" t="s">
        <v>634</v>
      </c>
      <c r="E243" s="13" t="s">
        <v>149</v>
      </c>
      <c r="F243" s="11" t="s">
        <v>149</v>
      </c>
      <c r="G243" s="11" t="s">
        <v>1030</v>
      </c>
      <c r="H243" s="13" t="s">
        <v>44</v>
      </c>
      <c r="I243" s="11" t="s">
        <v>149</v>
      </c>
      <c r="J243" s="61">
        <v>45778</v>
      </c>
      <c r="K243" s="61">
        <v>45992</v>
      </c>
      <c r="L243" s="114" t="s">
        <v>53</v>
      </c>
      <c r="M243" s="71" t="s">
        <v>1031</v>
      </c>
      <c r="N243" s="135">
        <v>60</v>
      </c>
      <c r="O243" s="135">
        <v>60</v>
      </c>
      <c r="P243" s="15"/>
      <c r="Q243" s="15"/>
      <c r="R243" s="15"/>
      <c r="S243" s="13">
        <v>1</v>
      </c>
      <c r="T243" s="13">
        <v>185</v>
      </c>
      <c r="U243" s="13">
        <v>800</v>
      </c>
      <c r="V243" s="13">
        <v>1</v>
      </c>
      <c r="W243" s="13">
        <v>13</v>
      </c>
      <c r="X243" s="13">
        <v>32</v>
      </c>
      <c r="Y243" s="116" t="s">
        <v>1032</v>
      </c>
      <c r="Z243" s="116" t="s">
        <v>1033</v>
      </c>
      <c r="AA243" s="46"/>
    </row>
    <row r="244" ht="45" spans="1:27">
      <c r="A244" s="13">
        <v>205</v>
      </c>
      <c r="B244" s="11" t="s">
        <v>632</v>
      </c>
      <c r="C244" s="11" t="s">
        <v>633</v>
      </c>
      <c r="D244" s="11" t="s">
        <v>634</v>
      </c>
      <c r="E244" s="13" t="s">
        <v>336</v>
      </c>
      <c r="F244" s="132" t="s">
        <v>961</v>
      </c>
      <c r="G244" s="11" t="s">
        <v>1034</v>
      </c>
      <c r="H244" s="13" t="s">
        <v>44</v>
      </c>
      <c r="I244" s="132" t="s">
        <v>961</v>
      </c>
      <c r="J244" s="61">
        <v>45658</v>
      </c>
      <c r="K244" s="61">
        <v>45992</v>
      </c>
      <c r="L244" s="11" t="s">
        <v>339</v>
      </c>
      <c r="M244" s="71" t="s">
        <v>1035</v>
      </c>
      <c r="N244" s="132">
        <v>12</v>
      </c>
      <c r="O244" s="132">
        <v>12</v>
      </c>
      <c r="P244" s="15"/>
      <c r="Q244" s="15"/>
      <c r="R244" s="15"/>
      <c r="S244" s="13">
        <v>1</v>
      </c>
      <c r="T244" s="13">
        <v>801</v>
      </c>
      <c r="U244" s="13">
        <v>1800</v>
      </c>
      <c r="V244" s="13">
        <v>1</v>
      </c>
      <c r="W244" s="13">
        <v>27</v>
      </c>
      <c r="X244" s="13">
        <v>67</v>
      </c>
      <c r="Y244" s="116" t="s">
        <v>1032</v>
      </c>
      <c r="Z244" s="116" t="s">
        <v>1036</v>
      </c>
      <c r="AA244" s="46"/>
    </row>
    <row r="245" ht="90" spans="1:27">
      <c r="A245" s="13">
        <v>206</v>
      </c>
      <c r="B245" s="11" t="s">
        <v>632</v>
      </c>
      <c r="C245" s="11" t="s">
        <v>633</v>
      </c>
      <c r="D245" s="11" t="s">
        <v>634</v>
      </c>
      <c r="E245" s="13" t="s">
        <v>92</v>
      </c>
      <c r="F245" s="13" t="s">
        <v>350</v>
      </c>
      <c r="G245" s="11" t="s">
        <v>1037</v>
      </c>
      <c r="H245" s="13" t="s">
        <v>44</v>
      </c>
      <c r="I245" s="13" t="s">
        <v>350</v>
      </c>
      <c r="J245" s="61">
        <v>45931</v>
      </c>
      <c r="K245" s="61">
        <v>45992</v>
      </c>
      <c r="L245" s="11" t="s">
        <v>97</v>
      </c>
      <c r="M245" s="13" t="s">
        <v>1038</v>
      </c>
      <c r="N245" s="132">
        <v>7.8</v>
      </c>
      <c r="O245" s="132">
        <v>7.8</v>
      </c>
      <c r="P245" s="15"/>
      <c r="Q245" s="15"/>
      <c r="R245" s="15"/>
      <c r="S245" s="13">
        <v>1</v>
      </c>
      <c r="T245" s="13">
        <v>51</v>
      </c>
      <c r="U245" s="13">
        <v>105</v>
      </c>
      <c r="V245" s="13">
        <v>1</v>
      </c>
      <c r="W245" s="13">
        <v>3</v>
      </c>
      <c r="X245" s="13">
        <v>9</v>
      </c>
      <c r="Y245" s="83" t="s">
        <v>1039</v>
      </c>
      <c r="Z245" s="83" t="s">
        <v>1039</v>
      </c>
      <c r="AA245" s="46"/>
    </row>
    <row r="246" ht="112.5" spans="1:27">
      <c r="A246" s="13">
        <v>207</v>
      </c>
      <c r="B246" s="11" t="s">
        <v>632</v>
      </c>
      <c r="C246" s="11" t="s">
        <v>633</v>
      </c>
      <c r="D246" s="11" t="s">
        <v>634</v>
      </c>
      <c r="E246" s="13" t="s">
        <v>211</v>
      </c>
      <c r="F246" s="132" t="s">
        <v>303</v>
      </c>
      <c r="G246" s="11" t="s">
        <v>1040</v>
      </c>
      <c r="H246" s="13" t="s">
        <v>44</v>
      </c>
      <c r="I246" s="132" t="s">
        <v>303</v>
      </c>
      <c r="J246" s="60">
        <v>45931</v>
      </c>
      <c r="K246" s="61">
        <v>45992</v>
      </c>
      <c r="L246" s="13" t="s">
        <v>305</v>
      </c>
      <c r="M246" s="67" t="s">
        <v>1041</v>
      </c>
      <c r="N246" s="132">
        <v>7</v>
      </c>
      <c r="O246" s="132">
        <v>7</v>
      </c>
      <c r="P246" s="15"/>
      <c r="Q246" s="15"/>
      <c r="R246" s="15"/>
      <c r="S246" s="13">
        <v>1</v>
      </c>
      <c r="T246" s="13">
        <v>504</v>
      </c>
      <c r="U246" s="13">
        <v>1023</v>
      </c>
      <c r="V246" s="13">
        <v>1</v>
      </c>
      <c r="W246" s="13">
        <v>42</v>
      </c>
      <c r="X246" s="13">
        <v>87</v>
      </c>
      <c r="Y246" s="67" t="s">
        <v>1042</v>
      </c>
      <c r="Z246" s="67" t="s">
        <v>1043</v>
      </c>
      <c r="AA246" s="46"/>
    </row>
    <row r="247" ht="101.25" spans="1:27">
      <c r="A247" s="13">
        <v>208</v>
      </c>
      <c r="B247" s="11" t="s">
        <v>632</v>
      </c>
      <c r="C247" s="11" t="s">
        <v>633</v>
      </c>
      <c r="D247" s="11" t="s">
        <v>634</v>
      </c>
      <c r="E247" s="13" t="s">
        <v>336</v>
      </c>
      <c r="F247" s="132" t="s">
        <v>961</v>
      </c>
      <c r="G247" s="11" t="s">
        <v>1044</v>
      </c>
      <c r="H247" s="13" t="s">
        <v>44</v>
      </c>
      <c r="I247" s="132" t="s">
        <v>961</v>
      </c>
      <c r="J247" s="60">
        <v>45931</v>
      </c>
      <c r="K247" s="61">
        <v>45992</v>
      </c>
      <c r="L247" s="11" t="s">
        <v>339</v>
      </c>
      <c r="M247" s="11" t="s">
        <v>1045</v>
      </c>
      <c r="N247" s="132">
        <v>15</v>
      </c>
      <c r="O247" s="132">
        <v>15</v>
      </c>
      <c r="P247" s="15"/>
      <c r="Q247" s="15"/>
      <c r="R247" s="15"/>
      <c r="S247" s="13">
        <v>1</v>
      </c>
      <c r="T247" s="13">
        <v>1058</v>
      </c>
      <c r="U247" s="13">
        <v>2896</v>
      </c>
      <c r="V247" s="13">
        <v>1</v>
      </c>
      <c r="W247" s="13">
        <v>78</v>
      </c>
      <c r="X247" s="13">
        <v>154</v>
      </c>
      <c r="Y247" s="71" t="s">
        <v>1046</v>
      </c>
      <c r="Z247" s="72" t="s">
        <v>1047</v>
      </c>
      <c r="AA247" s="46"/>
    </row>
    <row r="248" ht="45" spans="1:27">
      <c r="A248" s="13">
        <v>209</v>
      </c>
      <c r="B248" s="11" t="s">
        <v>632</v>
      </c>
      <c r="C248" s="11" t="s">
        <v>633</v>
      </c>
      <c r="D248" s="11" t="s">
        <v>634</v>
      </c>
      <c r="E248" s="13" t="s">
        <v>218</v>
      </c>
      <c r="F248" s="11" t="s">
        <v>1048</v>
      </c>
      <c r="G248" s="11" t="s">
        <v>1049</v>
      </c>
      <c r="H248" s="13" t="s">
        <v>44</v>
      </c>
      <c r="I248" s="11" t="s">
        <v>1048</v>
      </c>
      <c r="J248" s="61">
        <v>45901</v>
      </c>
      <c r="K248" s="61">
        <v>45992</v>
      </c>
      <c r="L248" s="11" t="s">
        <v>268</v>
      </c>
      <c r="M248" s="11" t="s">
        <v>1050</v>
      </c>
      <c r="N248" s="132">
        <v>7</v>
      </c>
      <c r="O248" s="132">
        <v>7</v>
      </c>
      <c r="P248" s="15"/>
      <c r="Q248" s="15"/>
      <c r="R248" s="15"/>
      <c r="S248" s="13">
        <v>1</v>
      </c>
      <c r="T248" s="13">
        <v>587</v>
      </c>
      <c r="U248" s="13">
        <v>1158</v>
      </c>
      <c r="V248" s="13">
        <v>1</v>
      </c>
      <c r="W248" s="13">
        <v>33</v>
      </c>
      <c r="X248" s="13">
        <v>103</v>
      </c>
      <c r="Y248" s="11" t="s">
        <v>1051</v>
      </c>
      <c r="Z248" s="11" t="s">
        <v>1051</v>
      </c>
      <c r="AA248" s="46"/>
    </row>
    <row r="249" ht="67.5" spans="1:27">
      <c r="A249" s="13">
        <v>210</v>
      </c>
      <c r="B249" s="11" t="s">
        <v>632</v>
      </c>
      <c r="C249" s="11" t="s">
        <v>633</v>
      </c>
      <c r="D249" s="11" t="s">
        <v>634</v>
      </c>
      <c r="E249" s="13" t="s">
        <v>167</v>
      </c>
      <c r="F249" s="13" t="s">
        <v>285</v>
      </c>
      <c r="G249" s="11" t="s">
        <v>1052</v>
      </c>
      <c r="H249" s="13" t="s">
        <v>44</v>
      </c>
      <c r="I249" s="13" t="s">
        <v>285</v>
      </c>
      <c r="J249" s="60">
        <v>45931</v>
      </c>
      <c r="K249" s="61">
        <v>45992</v>
      </c>
      <c r="L249" s="11" t="s">
        <v>310</v>
      </c>
      <c r="M249" s="13" t="s">
        <v>311</v>
      </c>
      <c r="N249" s="132">
        <v>8</v>
      </c>
      <c r="O249" s="132">
        <v>8</v>
      </c>
      <c r="P249" s="15"/>
      <c r="Q249" s="15"/>
      <c r="R249" s="15"/>
      <c r="S249" s="13">
        <v>1</v>
      </c>
      <c r="T249" s="13">
        <v>331</v>
      </c>
      <c r="U249" s="13">
        <v>958</v>
      </c>
      <c r="V249" s="13">
        <v>1</v>
      </c>
      <c r="W249" s="13">
        <v>41</v>
      </c>
      <c r="X249" s="13">
        <v>88</v>
      </c>
      <c r="Y249" s="13" t="s">
        <v>312</v>
      </c>
      <c r="Z249" s="13" t="s">
        <v>313</v>
      </c>
      <c r="AA249" s="46"/>
    </row>
    <row r="250" ht="78.75" spans="1:27">
      <c r="A250" s="13">
        <v>211</v>
      </c>
      <c r="B250" s="11" t="s">
        <v>632</v>
      </c>
      <c r="C250" s="11" t="s">
        <v>633</v>
      </c>
      <c r="D250" s="11" t="s">
        <v>634</v>
      </c>
      <c r="E250" s="13" t="s">
        <v>314</v>
      </c>
      <c r="F250" s="13" t="s">
        <v>315</v>
      </c>
      <c r="G250" s="13" t="s">
        <v>1053</v>
      </c>
      <c r="H250" s="13" t="s">
        <v>44</v>
      </c>
      <c r="I250" s="13" t="s">
        <v>315</v>
      </c>
      <c r="J250" s="60">
        <v>45931</v>
      </c>
      <c r="K250" s="60">
        <v>45992</v>
      </c>
      <c r="L250" s="26" t="s">
        <v>317</v>
      </c>
      <c r="M250" s="11" t="s">
        <v>1054</v>
      </c>
      <c r="N250" s="132">
        <v>4</v>
      </c>
      <c r="O250" s="132">
        <v>4</v>
      </c>
      <c r="P250" s="15"/>
      <c r="Q250" s="15"/>
      <c r="R250" s="15"/>
      <c r="S250" s="13">
        <v>1</v>
      </c>
      <c r="T250" s="13">
        <v>2064</v>
      </c>
      <c r="U250" s="13">
        <v>5200</v>
      </c>
      <c r="V250" s="13">
        <v>1</v>
      </c>
      <c r="W250" s="13">
        <v>65</v>
      </c>
      <c r="X250" s="13">
        <v>152</v>
      </c>
      <c r="Y250" s="71" t="s">
        <v>1055</v>
      </c>
      <c r="Z250" s="71" t="s">
        <v>1056</v>
      </c>
      <c r="AA250" s="46"/>
    </row>
    <row r="251" ht="146.25" spans="1:27">
      <c r="A251" s="13">
        <v>212</v>
      </c>
      <c r="B251" s="11" t="s">
        <v>632</v>
      </c>
      <c r="C251" s="11" t="s">
        <v>633</v>
      </c>
      <c r="D251" s="11" t="s">
        <v>634</v>
      </c>
      <c r="E251" s="13" t="s">
        <v>342</v>
      </c>
      <c r="F251" s="85" t="s">
        <v>343</v>
      </c>
      <c r="G251" s="85" t="s">
        <v>1057</v>
      </c>
      <c r="H251" s="13" t="s">
        <v>44</v>
      </c>
      <c r="I251" s="85" t="s">
        <v>343</v>
      </c>
      <c r="J251" s="136">
        <v>45931</v>
      </c>
      <c r="K251" s="136">
        <v>45992</v>
      </c>
      <c r="L251" s="11" t="s">
        <v>346</v>
      </c>
      <c r="M251" s="97" t="s">
        <v>1058</v>
      </c>
      <c r="N251" s="132">
        <v>15</v>
      </c>
      <c r="O251" s="132">
        <v>15</v>
      </c>
      <c r="P251" s="15"/>
      <c r="Q251" s="15"/>
      <c r="R251" s="15"/>
      <c r="S251" s="13">
        <v>1</v>
      </c>
      <c r="T251" s="13">
        <v>558</v>
      </c>
      <c r="U251" s="13">
        <v>1548</v>
      </c>
      <c r="V251" s="13">
        <v>1</v>
      </c>
      <c r="W251" s="13">
        <v>31</v>
      </c>
      <c r="X251" s="13">
        <v>58</v>
      </c>
      <c r="Y251" s="97" t="s">
        <v>1059</v>
      </c>
      <c r="Z251" s="137" t="s">
        <v>1060</v>
      </c>
      <c r="AA251" s="46"/>
    </row>
    <row r="252" ht="45" spans="1:27">
      <c r="A252" s="13">
        <v>213</v>
      </c>
      <c r="B252" s="11" t="s">
        <v>632</v>
      </c>
      <c r="C252" s="11" t="s">
        <v>633</v>
      </c>
      <c r="D252" s="11" t="s">
        <v>634</v>
      </c>
      <c r="E252" s="13" t="s">
        <v>194</v>
      </c>
      <c r="F252" s="85" t="s">
        <v>194</v>
      </c>
      <c r="G252" s="67" t="s">
        <v>1061</v>
      </c>
      <c r="H252" s="13" t="s">
        <v>44</v>
      </c>
      <c r="I252" s="85" t="s">
        <v>194</v>
      </c>
      <c r="J252" s="136">
        <v>45931</v>
      </c>
      <c r="K252" s="136">
        <v>45962</v>
      </c>
      <c r="L252" s="13" t="s">
        <v>324</v>
      </c>
      <c r="M252" s="80" t="s">
        <v>1062</v>
      </c>
      <c r="N252" s="132">
        <v>446.5</v>
      </c>
      <c r="O252" s="132">
        <v>446.5</v>
      </c>
      <c r="P252" s="15"/>
      <c r="Q252" s="15"/>
      <c r="R252" s="15"/>
      <c r="S252" s="13">
        <v>62</v>
      </c>
      <c r="T252" s="13">
        <v>7985</v>
      </c>
      <c r="U252" s="13">
        <v>19474</v>
      </c>
      <c r="V252" s="13">
        <v>62</v>
      </c>
      <c r="W252" s="13">
        <v>748</v>
      </c>
      <c r="X252" s="13">
        <v>1987</v>
      </c>
      <c r="Y252" s="67" t="s">
        <v>1063</v>
      </c>
      <c r="Z252" s="67" t="s">
        <v>327</v>
      </c>
      <c r="AA252" s="46"/>
    </row>
    <row r="253" ht="56.25" spans="1:27">
      <c r="A253" s="13">
        <v>214</v>
      </c>
      <c r="B253" s="11" t="s">
        <v>632</v>
      </c>
      <c r="C253" s="11" t="s">
        <v>633</v>
      </c>
      <c r="D253" s="11" t="s">
        <v>634</v>
      </c>
      <c r="E253" s="11" t="s">
        <v>314</v>
      </c>
      <c r="F253" s="11" t="s">
        <v>314</v>
      </c>
      <c r="G253" s="11" t="s">
        <v>1064</v>
      </c>
      <c r="H253" s="13" t="s">
        <v>44</v>
      </c>
      <c r="I253" s="11" t="s">
        <v>314</v>
      </c>
      <c r="J253" s="61">
        <v>45778</v>
      </c>
      <c r="K253" s="61">
        <v>45992</v>
      </c>
      <c r="L253" s="11" t="s">
        <v>317</v>
      </c>
      <c r="M253" s="11" t="s">
        <v>1065</v>
      </c>
      <c r="N253" s="132">
        <v>20</v>
      </c>
      <c r="O253" s="132">
        <v>20</v>
      </c>
      <c r="P253" s="15"/>
      <c r="Q253" s="15"/>
      <c r="R253" s="15"/>
      <c r="S253" s="13">
        <v>1</v>
      </c>
      <c r="T253" s="13">
        <v>2534</v>
      </c>
      <c r="U253" s="13">
        <v>7000</v>
      </c>
      <c r="V253" s="13">
        <v>1</v>
      </c>
      <c r="W253" s="13">
        <v>396</v>
      </c>
      <c r="X253" s="13">
        <v>1187</v>
      </c>
      <c r="Y253" s="71" t="s">
        <v>1066</v>
      </c>
      <c r="Z253" s="72" t="s">
        <v>979</v>
      </c>
      <c r="AA253" s="46"/>
    </row>
    <row r="254" ht="33.75" spans="1:27">
      <c r="A254" s="29" t="s">
        <v>334</v>
      </c>
      <c r="B254" s="16" t="s">
        <v>632</v>
      </c>
      <c r="C254" s="16" t="s">
        <v>633</v>
      </c>
      <c r="D254" s="16" t="s">
        <v>1067</v>
      </c>
      <c r="E254" s="13"/>
      <c r="F254" s="13"/>
      <c r="G254" s="11"/>
      <c r="H254" s="11"/>
      <c r="I254" s="11"/>
      <c r="J254" s="103"/>
      <c r="K254" s="61"/>
      <c r="L254" s="11"/>
      <c r="M254" s="11"/>
      <c r="N254" s="17">
        <f>SUM(N255:N261)</f>
        <v>494.4</v>
      </c>
      <c r="O254" s="17">
        <f>SUM(O255:O261)</f>
        <v>494.4</v>
      </c>
      <c r="P254" s="17"/>
      <c r="Q254" s="17"/>
      <c r="R254" s="17"/>
      <c r="S254" s="16">
        <f t="shared" ref="S254:X254" si="18">SUM(S255:S261)</f>
        <v>7</v>
      </c>
      <c r="T254" s="16">
        <f t="shared" si="18"/>
        <v>2673</v>
      </c>
      <c r="U254" s="16">
        <f t="shared" si="18"/>
        <v>8500</v>
      </c>
      <c r="V254" s="16">
        <f t="shared" si="18"/>
        <v>7</v>
      </c>
      <c r="W254" s="16">
        <f t="shared" si="18"/>
        <v>460</v>
      </c>
      <c r="X254" s="16">
        <f t="shared" si="18"/>
        <v>1413</v>
      </c>
      <c r="Y254" s="11"/>
      <c r="Z254" s="26"/>
      <c r="AA254" s="46"/>
    </row>
    <row r="255" ht="33.75" spans="1:27">
      <c r="A255" s="13">
        <v>215</v>
      </c>
      <c r="B255" s="11" t="s">
        <v>632</v>
      </c>
      <c r="C255" s="11" t="s">
        <v>1068</v>
      </c>
      <c r="D255" s="11" t="s">
        <v>1067</v>
      </c>
      <c r="E255" s="11" t="s">
        <v>336</v>
      </c>
      <c r="F255" s="11" t="s">
        <v>1069</v>
      </c>
      <c r="G255" s="11" t="s">
        <v>1070</v>
      </c>
      <c r="H255" s="11" t="s">
        <v>44</v>
      </c>
      <c r="I255" s="26" t="s">
        <v>1070</v>
      </c>
      <c r="J255" s="61">
        <v>45659</v>
      </c>
      <c r="K255" s="94">
        <v>45992</v>
      </c>
      <c r="L255" s="13" t="s">
        <v>339</v>
      </c>
      <c r="M255" s="26" t="s">
        <v>1071</v>
      </c>
      <c r="N255" s="15">
        <v>8</v>
      </c>
      <c r="O255" s="84">
        <v>8</v>
      </c>
      <c r="P255" s="138"/>
      <c r="Q255" s="10"/>
      <c r="R255" s="10"/>
      <c r="S255" s="11">
        <v>1</v>
      </c>
      <c r="T255" s="11">
        <v>148</v>
      </c>
      <c r="U255" s="11">
        <v>532</v>
      </c>
      <c r="V255" s="11">
        <v>1</v>
      </c>
      <c r="W255" s="11">
        <v>30</v>
      </c>
      <c r="X255" s="86">
        <v>106</v>
      </c>
      <c r="Y255" s="11" t="s">
        <v>1072</v>
      </c>
      <c r="Z255" s="11" t="s">
        <v>659</v>
      </c>
      <c r="AA255" s="46"/>
    </row>
    <row r="256" ht="45" spans="1:27">
      <c r="A256" s="13">
        <v>216</v>
      </c>
      <c r="B256" s="11" t="s">
        <v>632</v>
      </c>
      <c r="C256" s="11" t="s">
        <v>1068</v>
      </c>
      <c r="D256" s="11" t="s">
        <v>1067</v>
      </c>
      <c r="E256" s="13" t="s">
        <v>92</v>
      </c>
      <c r="F256" s="13" t="s">
        <v>93</v>
      </c>
      <c r="G256" s="13" t="s">
        <v>1073</v>
      </c>
      <c r="H256" s="13" t="s">
        <v>44</v>
      </c>
      <c r="I256" s="13" t="s">
        <v>96</v>
      </c>
      <c r="J256" s="60">
        <v>45658</v>
      </c>
      <c r="K256" s="60">
        <v>45992</v>
      </c>
      <c r="L256" s="13" t="s">
        <v>97</v>
      </c>
      <c r="M256" s="13" t="s">
        <v>1074</v>
      </c>
      <c r="N256" s="15">
        <v>40</v>
      </c>
      <c r="O256" s="15">
        <v>40</v>
      </c>
      <c r="P256" s="15"/>
      <c r="Q256" s="15"/>
      <c r="R256" s="15"/>
      <c r="S256" s="13">
        <v>1</v>
      </c>
      <c r="T256" s="13">
        <v>495</v>
      </c>
      <c r="U256" s="13">
        <v>1358</v>
      </c>
      <c r="V256" s="13">
        <v>1</v>
      </c>
      <c r="W256" s="13">
        <v>125</v>
      </c>
      <c r="X256" s="13">
        <v>375</v>
      </c>
      <c r="Y256" s="13" t="s">
        <v>1075</v>
      </c>
      <c r="Z256" s="13" t="s">
        <v>63</v>
      </c>
      <c r="AA256" s="46"/>
    </row>
    <row r="257" ht="45" spans="1:27">
      <c r="A257" s="13">
        <v>217</v>
      </c>
      <c r="B257" s="11" t="s">
        <v>632</v>
      </c>
      <c r="C257" s="11" t="s">
        <v>1068</v>
      </c>
      <c r="D257" s="11" t="s">
        <v>1067</v>
      </c>
      <c r="E257" s="13" t="s">
        <v>92</v>
      </c>
      <c r="F257" s="13" t="s">
        <v>1076</v>
      </c>
      <c r="G257" s="13" t="s">
        <v>1077</v>
      </c>
      <c r="H257" s="13" t="s">
        <v>44</v>
      </c>
      <c r="I257" s="13" t="s">
        <v>1078</v>
      </c>
      <c r="J257" s="60">
        <v>45658</v>
      </c>
      <c r="K257" s="60">
        <v>45931</v>
      </c>
      <c r="L257" s="13" t="s">
        <v>97</v>
      </c>
      <c r="M257" s="13" t="s">
        <v>1079</v>
      </c>
      <c r="N257" s="15">
        <v>92</v>
      </c>
      <c r="O257" s="15">
        <v>92</v>
      </c>
      <c r="P257" s="15"/>
      <c r="Q257" s="15"/>
      <c r="R257" s="15"/>
      <c r="S257" s="13">
        <v>1</v>
      </c>
      <c r="T257" s="13">
        <v>466</v>
      </c>
      <c r="U257" s="13">
        <v>1400</v>
      </c>
      <c r="V257" s="13">
        <v>1</v>
      </c>
      <c r="W257" s="13">
        <v>62</v>
      </c>
      <c r="X257" s="13">
        <v>210</v>
      </c>
      <c r="Y257" s="13" t="s">
        <v>1080</v>
      </c>
      <c r="Z257" s="13" t="s">
        <v>1080</v>
      </c>
      <c r="AA257" s="46"/>
    </row>
    <row r="258" ht="45" spans="1:27">
      <c r="A258" s="13">
        <v>218</v>
      </c>
      <c r="B258" s="11" t="s">
        <v>632</v>
      </c>
      <c r="C258" s="11" t="s">
        <v>1068</v>
      </c>
      <c r="D258" s="11" t="s">
        <v>1067</v>
      </c>
      <c r="E258" s="13" t="s">
        <v>314</v>
      </c>
      <c r="F258" s="13" t="s">
        <v>1081</v>
      </c>
      <c r="G258" s="13" t="s">
        <v>1082</v>
      </c>
      <c r="H258" s="13" t="s">
        <v>44</v>
      </c>
      <c r="I258" s="13" t="s">
        <v>824</v>
      </c>
      <c r="J258" s="60">
        <v>45658</v>
      </c>
      <c r="K258" s="60">
        <v>45992</v>
      </c>
      <c r="L258" s="13" t="s">
        <v>317</v>
      </c>
      <c r="M258" s="13" t="s">
        <v>1083</v>
      </c>
      <c r="N258" s="15">
        <v>127.4</v>
      </c>
      <c r="O258" s="15">
        <v>127.4</v>
      </c>
      <c r="P258" s="15"/>
      <c r="Q258" s="15"/>
      <c r="R258" s="15"/>
      <c r="S258" s="13">
        <v>1</v>
      </c>
      <c r="T258" s="13">
        <v>445</v>
      </c>
      <c r="U258" s="13">
        <v>1396</v>
      </c>
      <c r="V258" s="13">
        <v>1</v>
      </c>
      <c r="W258" s="13">
        <v>82</v>
      </c>
      <c r="X258" s="13">
        <v>172</v>
      </c>
      <c r="Y258" s="13" t="s">
        <v>1084</v>
      </c>
      <c r="Z258" s="13" t="s">
        <v>1085</v>
      </c>
      <c r="AA258" s="46"/>
    </row>
    <row r="259" ht="33.75" spans="1:27">
      <c r="A259" s="13">
        <v>219</v>
      </c>
      <c r="B259" s="11" t="s">
        <v>632</v>
      </c>
      <c r="C259" s="11" t="s">
        <v>1068</v>
      </c>
      <c r="D259" s="11" t="s">
        <v>1067</v>
      </c>
      <c r="E259" s="11" t="s">
        <v>175</v>
      </c>
      <c r="F259" s="11" t="s">
        <v>176</v>
      </c>
      <c r="G259" s="11" t="s">
        <v>1086</v>
      </c>
      <c r="H259" s="11" t="s">
        <v>44</v>
      </c>
      <c r="I259" s="11" t="s">
        <v>178</v>
      </c>
      <c r="J259" s="62">
        <v>45717</v>
      </c>
      <c r="K259" s="62">
        <v>45992</v>
      </c>
      <c r="L259" s="11" t="s">
        <v>179</v>
      </c>
      <c r="M259" s="11" t="s">
        <v>1087</v>
      </c>
      <c r="N259" s="10">
        <v>80</v>
      </c>
      <c r="O259" s="10">
        <v>80</v>
      </c>
      <c r="P259" s="10"/>
      <c r="Q259" s="10"/>
      <c r="R259" s="10"/>
      <c r="S259" s="11">
        <v>1</v>
      </c>
      <c r="T259" s="11">
        <v>413</v>
      </c>
      <c r="U259" s="11">
        <v>1256</v>
      </c>
      <c r="V259" s="11">
        <v>1</v>
      </c>
      <c r="W259" s="11">
        <v>122</v>
      </c>
      <c r="X259" s="11">
        <v>453</v>
      </c>
      <c r="Y259" s="11" t="s">
        <v>1088</v>
      </c>
      <c r="Z259" s="11" t="s">
        <v>1089</v>
      </c>
      <c r="AA259" s="46"/>
    </row>
    <row r="260" ht="33.75" spans="1:27">
      <c r="A260" s="13">
        <v>220</v>
      </c>
      <c r="B260" s="11" t="s">
        <v>632</v>
      </c>
      <c r="C260" s="11" t="s">
        <v>1068</v>
      </c>
      <c r="D260" s="11" t="s">
        <v>1067</v>
      </c>
      <c r="E260" s="44" t="s">
        <v>194</v>
      </c>
      <c r="F260" s="44" t="s">
        <v>194</v>
      </c>
      <c r="G260" s="13" t="s">
        <v>1090</v>
      </c>
      <c r="H260" s="13" t="s">
        <v>44</v>
      </c>
      <c r="I260" s="44" t="s">
        <v>194</v>
      </c>
      <c r="J260" s="60">
        <v>45658</v>
      </c>
      <c r="K260" s="60">
        <v>45992</v>
      </c>
      <c r="L260" s="44" t="s">
        <v>1091</v>
      </c>
      <c r="M260" s="67" t="s">
        <v>1090</v>
      </c>
      <c r="N260" s="44">
        <v>135</v>
      </c>
      <c r="O260" s="44">
        <v>135</v>
      </c>
      <c r="P260" s="15"/>
      <c r="Q260" s="15"/>
      <c r="R260" s="15"/>
      <c r="S260" s="13">
        <v>1</v>
      </c>
      <c r="T260" s="13">
        <v>248</v>
      </c>
      <c r="U260" s="13">
        <v>800</v>
      </c>
      <c r="V260" s="13">
        <v>1</v>
      </c>
      <c r="W260" s="13">
        <v>32</v>
      </c>
      <c r="X260" s="13">
        <v>78</v>
      </c>
      <c r="Y260" s="67" t="s">
        <v>1009</v>
      </c>
      <c r="Z260" s="139" t="s">
        <v>1092</v>
      </c>
      <c r="AA260" s="46"/>
    </row>
    <row r="261" ht="56.25" spans="1:27">
      <c r="A261" s="13">
        <v>221</v>
      </c>
      <c r="B261" s="11" t="s">
        <v>632</v>
      </c>
      <c r="C261" s="11" t="s">
        <v>1068</v>
      </c>
      <c r="D261" s="11" t="s">
        <v>1067</v>
      </c>
      <c r="E261" s="13" t="s">
        <v>342</v>
      </c>
      <c r="F261" s="13" t="s">
        <v>597</v>
      </c>
      <c r="G261" s="13" t="s">
        <v>1093</v>
      </c>
      <c r="H261" s="11" t="s">
        <v>44</v>
      </c>
      <c r="I261" s="66" t="s">
        <v>597</v>
      </c>
      <c r="J261" s="60">
        <v>45717</v>
      </c>
      <c r="K261" s="60">
        <v>45992</v>
      </c>
      <c r="L261" s="66" t="s">
        <v>346</v>
      </c>
      <c r="M261" s="11" t="s">
        <v>1094</v>
      </c>
      <c r="N261" s="15">
        <v>12</v>
      </c>
      <c r="O261" s="15">
        <v>12</v>
      </c>
      <c r="P261" s="15"/>
      <c r="Q261" s="15"/>
      <c r="R261" s="15"/>
      <c r="S261" s="13">
        <v>1</v>
      </c>
      <c r="T261" s="13">
        <v>458</v>
      </c>
      <c r="U261" s="13">
        <v>1758</v>
      </c>
      <c r="V261" s="13">
        <v>1</v>
      </c>
      <c r="W261" s="13">
        <v>7</v>
      </c>
      <c r="X261" s="13">
        <v>19</v>
      </c>
      <c r="Y261" s="13" t="s">
        <v>1095</v>
      </c>
      <c r="Z261" s="13" t="s">
        <v>1096</v>
      </c>
      <c r="AA261" s="46"/>
    </row>
    <row r="262" ht="22.5" spans="1:27">
      <c r="A262" s="29" t="s">
        <v>355</v>
      </c>
      <c r="B262" s="16" t="s">
        <v>632</v>
      </c>
      <c r="C262" s="16" t="s">
        <v>633</v>
      </c>
      <c r="D262" s="20" t="s">
        <v>1097</v>
      </c>
      <c r="E262" s="13"/>
      <c r="F262" s="13"/>
      <c r="G262" s="11"/>
      <c r="H262" s="11"/>
      <c r="I262" s="11"/>
      <c r="J262" s="103"/>
      <c r="K262" s="61"/>
      <c r="L262" s="11"/>
      <c r="M262" s="11"/>
      <c r="N262" s="17">
        <f>SUM(N263:N266)</f>
        <v>755</v>
      </c>
      <c r="O262" s="17">
        <f>SUM(O263:O266)</f>
        <v>755</v>
      </c>
      <c r="P262" s="17"/>
      <c r="Q262" s="17"/>
      <c r="R262" s="17"/>
      <c r="S262" s="16">
        <f t="shared" ref="S262:X262" si="19">SUM(S263:S266)</f>
        <v>18</v>
      </c>
      <c r="T262" s="16">
        <f t="shared" si="19"/>
        <v>6574</v>
      </c>
      <c r="U262" s="16">
        <f t="shared" si="19"/>
        <v>15857</v>
      </c>
      <c r="V262" s="16">
        <f t="shared" si="19"/>
        <v>18</v>
      </c>
      <c r="W262" s="16">
        <f t="shared" si="19"/>
        <v>1776</v>
      </c>
      <c r="X262" s="16">
        <f t="shared" si="19"/>
        <v>4731</v>
      </c>
      <c r="Y262" s="11"/>
      <c r="Z262" s="26"/>
      <c r="AA262" s="46"/>
    </row>
    <row r="263" ht="33.75" spans="1:27">
      <c r="A263" s="13">
        <v>222</v>
      </c>
      <c r="B263" s="13" t="s">
        <v>632</v>
      </c>
      <c r="C263" s="13" t="s">
        <v>633</v>
      </c>
      <c r="D263" s="13" t="s">
        <v>1097</v>
      </c>
      <c r="E263" s="13" t="s">
        <v>92</v>
      </c>
      <c r="F263" s="13" t="s">
        <v>1098</v>
      </c>
      <c r="G263" s="13" t="s">
        <v>1099</v>
      </c>
      <c r="H263" s="13" t="s">
        <v>44</v>
      </c>
      <c r="I263" s="13" t="s">
        <v>1100</v>
      </c>
      <c r="J263" s="60">
        <v>45658</v>
      </c>
      <c r="K263" s="60">
        <v>45992</v>
      </c>
      <c r="L263" s="13" t="s">
        <v>97</v>
      </c>
      <c r="M263" s="13" t="s">
        <v>1099</v>
      </c>
      <c r="N263" s="15">
        <v>300</v>
      </c>
      <c r="O263" s="15">
        <v>300</v>
      </c>
      <c r="P263" s="10"/>
      <c r="Q263" s="10"/>
      <c r="R263" s="10"/>
      <c r="S263" s="13">
        <v>1</v>
      </c>
      <c r="T263" s="13">
        <v>197</v>
      </c>
      <c r="U263" s="13">
        <v>635</v>
      </c>
      <c r="V263" s="13">
        <v>1</v>
      </c>
      <c r="W263" s="13">
        <v>67</v>
      </c>
      <c r="X263" s="13">
        <v>223</v>
      </c>
      <c r="Y263" s="13" t="s">
        <v>1101</v>
      </c>
      <c r="Z263" s="13" t="s">
        <v>1102</v>
      </c>
      <c r="AA263" s="46"/>
    </row>
    <row r="264" ht="45" spans="1:27">
      <c r="A264" s="13">
        <v>223</v>
      </c>
      <c r="B264" s="13" t="s">
        <v>632</v>
      </c>
      <c r="C264" s="13" t="s">
        <v>633</v>
      </c>
      <c r="D264" s="13" t="s">
        <v>1097</v>
      </c>
      <c r="E264" s="13" t="s">
        <v>100</v>
      </c>
      <c r="F264" s="13" t="s">
        <v>71</v>
      </c>
      <c r="G264" s="13" t="s">
        <v>1103</v>
      </c>
      <c r="H264" s="13" t="s">
        <v>44</v>
      </c>
      <c r="I264" s="13" t="s">
        <v>71</v>
      </c>
      <c r="J264" s="60">
        <v>45669</v>
      </c>
      <c r="K264" s="60">
        <v>46003</v>
      </c>
      <c r="L264" s="13" t="s">
        <v>103</v>
      </c>
      <c r="M264" s="13" t="s">
        <v>1104</v>
      </c>
      <c r="N264" s="15">
        <v>100</v>
      </c>
      <c r="O264" s="15">
        <v>100</v>
      </c>
      <c r="P264" s="15"/>
      <c r="Q264" s="15"/>
      <c r="R264" s="15"/>
      <c r="S264" s="13">
        <v>1</v>
      </c>
      <c r="T264" s="13">
        <v>232</v>
      </c>
      <c r="U264" s="13">
        <v>751</v>
      </c>
      <c r="V264" s="13">
        <v>1</v>
      </c>
      <c r="W264" s="13">
        <v>2</v>
      </c>
      <c r="X264" s="13">
        <v>3</v>
      </c>
      <c r="Y264" s="13" t="s">
        <v>1105</v>
      </c>
      <c r="Z264" s="13" t="s">
        <v>56</v>
      </c>
      <c r="AA264" s="46"/>
    </row>
    <row r="265" ht="33.75" spans="1:27">
      <c r="A265" s="13">
        <v>224</v>
      </c>
      <c r="B265" s="13" t="s">
        <v>632</v>
      </c>
      <c r="C265" s="13" t="s">
        <v>633</v>
      </c>
      <c r="D265" s="13" t="s">
        <v>1097</v>
      </c>
      <c r="E265" s="13" t="s">
        <v>1106</v>
      </c>
      <c r="F265" s="13" t="s">
        <v>1106</v>
      </c>
      <c r="G265" s="13" t="s">
        <v>1107</v>
      </c>
      <c r="H265" s="13" t="s">
        <v>44</v>
      </c>
      <c r="I265" s="13" t="s">
        <v>1106</v>
      </c>
      <c r="J265" s="60">
        <v>45717</v>
      </c>
      <c r="K265" s="60">
        <v>45809</v>
      </c>
      <c r="L265" s="13" t="s">
        <v>957</v>
      </c>
      <c r="M265" s="67" t="s">
        <v>1108</v>
      </c>
      <c r="N265" s="15">
        <v>300</v>
      </c>
      <c r="O265" s="15">
        <v>300</v>
      </c>
      <c r="P265" s="15"/>
      <c r="Q265" s="15"/>
      <c r="R265" s="15"/>
      <c r="S265" s="13">
        <v>15</v>
      </c>
      <c r="T265" s="13">
        <v>5742</v>
      </c>
      <c r="U265" s="13">
        <v>12761</v>
      </c>
      <c r="V265" s="13">
        <v>15</v>
      </c>
      <c r="W265" s="13">
        <v>1587</v>
      </c>
      <c r="X265" s="13">
        <v>4025</v>
      </c>
      <c r="Y265" s="67" t="s">
        <v>1109</v>
      </c>
      <c r="Z265" s="92" t="s">
        <v>659</v>
      </c>
      <c r="AA265" s="46"/>
    </row>
    <row r="266" ht="42" customHeight="1" spans="1:27">
      <c r="A266" s="13">
        <v>225</v>
      </c>
      <c r="B266" s="13" t="s">
        <v>632</v>
      </c>
      <c r="C266" s="13" t="s">
        <v>633</v>
      </c>
      <c r="D266" s="13" t="s">
        <v>1097</v>
      </c>
      <c r="E266" s="13" t="s">
        <v>204</v>
      </c>
      <c r="F266" s="13" t="s">
        <v>1110</v>
      </c>
      <c r="G266" s="13" t="s">
        <v>1111</v>
      </c>
      <c r="H266" s="13" t="s">
        <v>44</v>
      </c>
      <c r="I266" s="13" t="s">
        <v>1112</v>
      </c>
      <c r="J266" s="60">
        <v>45689</v>
      </c>
      <c r="K266" s="60">
        <v>45717</v>
      </c>
      <c r="L266" s="13" t="s">
        <v>725</v>
      </c>
      <c r="M266" s="13" t="s">
        <v>1113</v>
      </c>
      <c r="N266" s="15">
        <v>55</v>
      </c>
      <c r="O266" s="15">
        <v>55</v>
      </c>
      <c r="P266" s="15"/>
      <c r="Q266" s="15"/>
      <c r="R266" s="15"/>
      <c r="S266" s="13">
        <v>1</v>
      </c>
      <c r="T266" s="13">
        <v>403</v>
      </c>
      <c r="U266" s="13">
        <v>1710</v>
      </c>
      <c r="V266" s="13">
        <v>1</v>
      </c>
      <c r="W266" s="13">
        <v>120</v>
      </c>
      <c r="X266" s="13">
        <v>480</v>
      </c>
      <c r="Y266" s="13" t="s">
        <v>1114</v>
      </c>
      <c r="Z266" s="13" t="s">
        <v>1114</v>
      </c>
      <c r="AA266" s="46"/>
    </row>
    <row r="267" ht="22.5" spans="1:27">
      <c r="A267" s="29" t="s">
        <v>404</v>
      </c>
      <c r="B267" s="16" t="s">
        <v>632</v>
      </c>
      <c r="C267" s="16" t="s">
        <v>633</v>
      </c>
      <c r="D267" s="20" t="s">
        <v>1115</v>
      </c>
      <c r="E267" s="13"/>
      <c r="F267" s="13"/>
      <c r="G267" s="11"/>
      <c r="H267" s="11"/>
      <c r="I267" s="11"/>
      <c r="J267" s="103"/>
      <c r="K267" s="61"/>
      <c r="L267" s="11"/>
      <c r="M267" s="11"/>
      <c r="N267" s="21">
        <v>20</v>
      </c>
      <c r="O267" s="21">
        <v>20</v>
      </c>
      <c r="P267" s="15"/>
      <c r="Q267" s="15"/>
      <c r="R267" s="15"/>
      <c r="S267" s="20">
        <v>1</v>
      </c>
      <c r="T267" s="20">
        <v>200</v>
      </c>
      <c r="U267" s="20">
        <v>900</v>
      </c>
      <c r="V267" s="20">
        <v>2</v>
      </c>
      <c r="W267" s="20">
        <v>79</v>
      </c>
      <c r="X267" s="20">
        <v>340</v>
      </c>
      <c r="Y267" s="11"/>
      <c r="Z267" s="26"/>
      <c r="AA267" s="46"/>
    </row>
    <row r="268" ht="56.25" spans="1:27">
      <c r="A268" s="13">
        <v>226</v>
      </c>
      <c r="B268" s="13" t="s">
        <v>632</v>
      </c>
      <c r="C268" s="13" t="s">
        <v>633</v>
      </c>
      <c r="D268" s="13" t="s">
        <v>1115</v>
      </c>
      <c r="E268" s="13" t="s">
        <v>100</v>
      </c>
      <c r="F268" s="13" t="s">
        <v>1116</v>
      </c>
      <c r="G268" s="13" t="s">
        <v>1117</v>
      </c>
      <c r="H268" s="13" t="s">
        <v>44</v>
      </c>
      <c r="I268" s="11" t="s">
        <v>1116</v>
      </c>
      <c r="J268" s="60">
        <v>45667</v>
      </c>
      <c r="K268" s="60">
        <v>46001</v>
      </c>
      <c r="L268" s="13" t="s">
        <v>103</v>
      </c>
      <c r="M268" s="13" t="s">
        <v>1118</v>
      </c>
      <c r="N268" s="15">
        <v>20</v>
      </c>
      <c r="O268" s="15">
        <v>20</v>
      </c>
      <c r="P268" s="15"/>
      <c r="Q268" s="15"/>
      <c r="R268" s="15"/>
      <c r="S268" s="13">
        <v>1</v>
      </c>
      <c r="T268" s="13">
        <v>200</v>
      </c>
      <c r="U268" s="13">
        <v>900</v>
      </c>
      <c r="V268" s="13">
        <v>2</v>
      </c>
      <c r="W268" s="13">
        <v>79</v>
      </c>
      <c r="X268" s="13">
        <v>340</v>
      </c>
      <c r="Y268" s="13" t="s">
        <v>1119</v>
      </c>
      <c r="Z268" s="13" t="s">
        <v>1120</v>
      </c>
      <c r="AA268" s="104"/>
    </row>
    <row r="269" ht="22.5" spans="1:27">
      <c r="A269" s="29" t="s">
        <v>1121</v>
      </c>
      <c r="B269" s="16" t="s">
        <v>632</v>
      </c>
      <c r="C269" s="16" t="s">
        <v>633</v>
      </c>
      <c r="D269" s="20" t="s">
        <v>1122</v>
      </c>
      <c r="E269" s="13"/>
      <c r="F269" s="13"/>
      <c r="G269" s="11"/>
      <c r="H269" s="11"/>
      <c r="I269" s="11"/>
      <c r="J269" s="103"/>
      <c r="K269" s="61"/>
      <c r="L269" s="11"/>
      <c r="M269" s="11"/>
      <c r="N269" s="17">
        <v>5.5</v>
      </c>
      <c r="O269" s="17">
        <v>5.5</v>
      </c>
      <c r="P269" s="10"/>
      <c r="Q269" s="15"/>
      <c r="R269" s="15"/>
      <c r="S269" s="20">
        <v>1</v>
      </c>
      <c r="T269" s="18">
        <v>279</v>
      </c>
      <c r="U269" s="16">
        <v>889</v>
      </c>
      <c r="V269" s="16">
        <v>1</v>
      </c>
      <c r="W269" s="140">
        <v>24</v>
      </c>
      <c r="X269" s="18">
        <v>86</v>
      </c>
      <c r="Y269" s="11"/>
      <c r="Z269" s="26"/>
      <c r="AA269" s="46"/>
    </row>
    <row r="270" ht="45" spans="1:27">
      <c r="A270" s="13">
        <v>227</v>
      </c>
      <c r="B270" s="13" t="s">
        <v>1123</v>
      </c>
      <c r="C270" s="13" t="s">
        <v>633</v>
      </c>
      <c r="D270" s="13" t="s">
        <v>1122</v>
      </c>
      <c r="E270" s="13" t="s">
        <v>314</v>
      </c>
      <c r="F270" s="13" t="s">
        <v>357</v>
      </c>
      <c r="G270" s="13" t="s">
        <v>1124</v>
      </c>
      <c r="H270" s="13" t="s">
        <v>44</v>
      </c>
      <c r="I270" s="11" t="s">
        <v>359</v>
      </c>
      <c r="J270" s="61">
        <v>45658</v>
      </c>
      <c r="K270" s="61">
        <v>45992</v>
      </c>
      <c r="L270" s="85" t="s">
        <v>317</v>
      </c>
      <c r="M270" s="11" t="s">
        <v>1125</v>
      </c>
      <c r="N270" s="10">
        <v>5.5</v>
      </c>
      <c r="O270" s="10">
        <v>5.5</v>
      </c>
      <c r="P270" s="10"/>
      <c r="Q270" s="15"/>
      <c r="R270" s="15"/>
      <c r="S270" s="13">
        <v>1</v>
      </c>
      <c r="T270" s="19">
        <v>279</v>
      </c>
      <c r="U270" s="11">
        <v>889</v>
      </c>
      <c r="V270" s="11">
        <v>1</v>
      </c>
      <c r="W270" s="28">
        <v>24</v>
      </c>
      <c r="X270" s="19">
        <v>86</v>
      </c>
      <c r="Y270" s="11" t="s">
        <v>361</v>
      </c>
      <c r="Z270" s="86" t="s">
        <v>362</v>
      </c>
      <c r="AA270" s="46"/>
    </row>
    <row r="271" ht="22.5" spans="1:27">
      <c r="A271" s="20" t="s">
        <v>376</v>
      </c>
      <c r="B271" s="16" t="s">
        <v>632</v>
      </c>
      <c r="C271" s="20" t="s">
        <v>1126</v>
      </c>
      <c r="D271" s="20"/>
      <c r="E271" s="13"/>
      <c r="F271" s="13"/>
      <c r="G271" s="11"/>
      <c r="H271" s="11"/>
      <c r="I271" s="11"/>
      <c r="J271" s="103"/>
      <c r="K271" s="61"/>
      <c r="L271" s="11"/>
      <c r="M271" s="11"/>
      <c r="N271" s="8">
        <f>SUM(N272+N275+N278)</f>
        <v>3183</v>
      </c>
      <c r="O271" s="8">
        <f t="shared" ref="O271:X271" si="20">SUM(O272+O275+O278)</f>
        <v>3183</v>
      </c>
      <c r="P271" s="8"/>
      <c r="Q271" s="8"/>
      <c r="R271" s="8"/>
      <c r="S271" s="8">
        <f t="shared" si="20"/>
        <v>68</v>
      </c>
      <c r="T271" s="8">
        <f t="shared" si="20"/>
        <v>46136</v>
      </c>
      <c r="U271" s="8">
        <f t="shared" si="20"/>
        <v>124428</v>
      </c>
      <c r="V271" s="8">
        <f t="shared" si="20"/>
        <v>68</v>
      </c>
      <c r="W271" s="8">
        <f t="shared" si="20"/>
        <v>5982</v>
      </c>
      <c r="X271" s="8">
        <f t="shared" si="20"/>
        <v>16817</v>
      </c>
      <c r="Y271" s="11"/>
      <c r="Z271" s="26"/>
      <c r="AA271" s="46"/>
    </row>
    <row r="272" ht="22.5" spans="1:27">
      <c r="A272" s="29" t="s">
        <v>39</v>
      </c>
      <c r="B272" s="16" t="s">
        <v>632</v>
      </c>
      <c r="C272" s="20" t="s">
        <v>1126</v>
      </c>
      <c r="D272" s="20" t="s">
        <v>1127</v>
      </c>
      <c r="E272" s="13"/>
      <c r="F272" s="13"/>
      <c r="G272" s="11"/>
      <c r="H272" s="11"/>
      <c r="I272" s="11"/>
      <c r="J272" s="103"/>
      <c r="K272" s="61"/>
      <c r="L272" s="11"/>
      <c r="M272" s="11"/>
      <c r="N272" s="17">
        <v>110</v>
      </c>
      <c r="O272" s="17">
        <v>110</v>
      </c>
      <c r="P272" s="17"/>
      <c r="Q272" s="17"/>
      <c r="R272" s="17"/>
      <c r="S272" s="16">
        <v>2</v>
      </c>
      <c r="T272" s="23">
        <v>1011</v>
      </c>
      <c r="U272" s="23">
        <v>3197</v>
      </c>
      <c r="V272" s="23">
        <v>2</v>
      </c>
      <c r="W272" s="23">
        <v>256</v>
      </c>
      <c r="X272" s="23">
        <v>1096</v>
      </c>
      <c r="Y272" s="11"/>
      <c r="Z272" s="26"/>
      <c r="AA272" s="46"/>
    </row>
    <row r="273" ht="33.75" spans="1:27">
      <c r="A273" s="13">
        <v>228</v>
      </c>
      <c r="B273" s="13" t="s">
        <v>632</v>
      </c>
      <c r="C273" s="13" t="s">
        <v>1126</v>
      </c>
      <c r="D273" s="13" t="s">
        <v>1127</v>
      </c>
      <c r="E273" s="13" t="s">
        <v>100</v>
      </c>
      <c r="F273" s="13" t="s">
        <v>1116</v>
      </c>
      <c r="G273" s="13" t="s">
        <v>1128</v>
      </c>
      <c r="H273" s="13" t="s">
        <v>44</v>
      </c>
      <c r="I273" s="13" t="s">
        <v>1129</v>
      </c>
      <c r="J273" s="60">
        <v>45667</v>
      </c>
      <c r="K273" s="60">
        <v>46001</v>
      </c>
      <c r="L273" s="13" t="s">
        <v>103</v>
      </c>
      <c r="M273" s="13" t="s">
        <v>1130</v>
      </c>
      <c r="N273" s="15">
        <v>10</v>
      </c>
      <c r="O273" s="15">
        <v>10</v>
      </c>
      <c r="P273" s="15"/>
      <c r="Q273" s="15"/>
      <c r="R273" s="15"/>
      <c r="S273" s="13">
        <v>1</v>
      </c>
      <c r="T273" s="13">
        <v>419</v>
      </c>
      <c r="U273" s="13">
        <v>1343</v>
      </c>
      <c r="V273" s="13">
        <v>1</v>
      </c>
      <c r="W273" s="13">
        <v>79</v>
      </c>
      <c r="X273" s="13">
        <v>340</v>
      </c>
      <c r="Y273" s="13" t="s">
        <v>1131</v>
      </c>
      <c r="Z273" s="13" t="s">
        <v>440</v>
      </c>
      <c r="AA273" s="46"/>
    </row>
    <row r="274" ht="33.75" spans="1:27">
      <c r="A274" s="13">
        <v>229</v>
      </c>
      <c r="B274" s="13" t="s">
        <v>632</v>
      </c>
      <c r="C274" s="13" t="s">
        <v>1126</v>
      </c>
      <c r="D274" s="13" t="s">
        <v>1127</v>
      </c>
      <c r="E274" s="13" t="s">
        <v>49</v>
      </c>
      <c r="F274" s="13" t="s">
        <v>159</v>
      </c>
      <c r="G274" s="13" t="s">
        <v>1132</v>
      </c>
      <c r="H274" s="13" t="s">
        <v>44</v>
      </c>
      <c r="I274" s="13" t="s">
        <v>1133</v>
      </c>
      <c r="J274" s="64">
        <v>45658</v>
      </c>
      <c r="K274" s="64">
        <v>45931</v>
      </c>
      <c r="L274" s="13" t="s">
        <v>53</v>
      </c>
      <c r="M274" s="13" t="s">
        <v>1134</v>
      </c>
      <c r="N274" s="15">
        <v>100</v>
      </c>
      <c r="O274" s="15">
        <v>100</v>
      </c>
      <c r="P274" s="15"/>
      <c r="Q274" s="15"/>
      <c r="R274" s="15"/>
      <c r="S274" s="13">
        <v>1</v>
      </c>
      <c r="T274" s="13">
        <v>592</v>
      </c>
      <c r="U274" s="13">
        <v>1854</v>
      </c>
      <c r="V274" s="13">
        <v>1</v>
      </c>
      <c r="W274" s="13">
        <v>177</v>
      </c>
      <c r="X274" s="13">
        <v>756</v>
      </c>
      <c r="Y274" s="13" t="s">
        <v>1135</v>
      </c>
      <c r="Z274" s="13" t="s">
        <v>440</v>
      </c>
      <c r="AA274" s="46"/>
    </row>
    <row r="275" ht="22.5" spans="1:27">
      <c r="A275" s="29" t="s">
        <v>334</v>
      </c>
      <c r="B275" s="16" t="s">
        <v>632</v>
      </c>
      <c r="C275" s="20" t="s">
        <v>1126</v>
      </c>
      <c r="D275" s="16" t="s">
        <v>1136</v>
      </c>
      <c r="E275" s="13"/>
      <c r="F275" s="13"/>
      <c r="G275" s="13"/>
      <c r="H275" s="11"/>
      <c r="I275" s="66"/>
      <c r="J275" s="13"/>
      <c r="K275" s="15"/>
      <c r="L275" s="13"/>
      <c r="M275" s="13"/>
      <c r="N275" s="21">
        <v>20</v>
      </c>
      <c r="O275" s="21">
        <v>20</v>
      </c>
      <c r="P275" s="21"/>
      <c r="Q275" s="21"/>
      <c r="R275" s="21"/>
      <c r="S275" s="20">
        <v>2</v>
      </c>
      <c r="T275" s="20">
        <v>1045</v>
      </c>
      <c r="U275" s="20">
        <v>3033</v>
      </c>
      <c r="V275" s="20">
        <v>2</v>
      </c>
      <c r="W275" s="20">
        <v>640</v>
      </c>
      <c r="X275" s="20">
        <v>1928</v>
      </c>
      <c r="Y275" s="13"/>
      <c r="Z275" s="13"/>
      <c r="AA275" s="46"/>
    </row>
    <row r="276" ht="33.75" spans="1:27">
      <c r="A276" s="13">
        <v>230</v>
      </c>
      <c r="B276" s="11" t="s">
        <v>1137</v>
      </c>
      <c r="C276" s="13" t="s">
        <v>1126</v>
      </c>
      <c r="D276" s="11" t="s">
        <v>1136</v>
      </c>
      <c r="E276" s="13" t="s">
        <v>167</v>
      </c>
      <c r="F276" s="13" t="s">
        <v>526</v>
      </c>
      <c r="G276" s="13" t="s">
        <v>1138</v>
      </c>
      <c r="H276" s="11" t="s">
        <v>44</v>
      </c>
      <c r="I276" s="11" t="s">
        <v>1139</v>
      </c>
      <c r="J276" s="61">
        <v>45658</v>
      </c>
      <c r="K276" s="61">
        <v>45992</v>
      </c>
      <c r="L276" s="11" t="s">
        <v>310</v>
      </c>
      <c r="M276" s="11" t="s">
        <v>1140</v>
      </c>
      <c r="N276" s="15">
        <v>10</v>
      </c>
      <c r="O276" s="15">
        <v>10</v>
      </c>
      <c r="P276" s="15"/>
      <c r="Q276" s="15"/>
      <c r="R276" s="15"/>
      <c r="S276" s="11">
        <v>1</v>
      </c>
      <c r="T276" s="11">
        <v>507</v>
      </c>
      <c r="U276" s="11">
        <v>1427</v>
      </c>
      <c r="V276" s="11">
        <v>1</v>
      </c>
      <c r="W276" s="11">
        <v>102</v>
      </c>
      <c r="X276" s="86">
        <v>322</v>
      </c>
      <c r="Y276" s="11" t="s">
        <v>1140</v>
      </c>
      <c r="Z276" s="113" t="s">
        <v>1141</v>
      </c>
      <c r="AA276" s="46"/>
    </row>
    <row r="277" ht="45" spans="1:27">
      <c r="A277" s="13">
        <v>231</v>
      </c>
      <c r="B277" s="11" t="s">
        <v>1137</v>
      </c>
      <c r="C277" s="13" t="s">
        <v>1126</v>
      </c>
      <c r="D277" s="11" t="s">
        <v>1136</v>
      </c>
      <c r="E277" s="13" t="s">
        <v>167</v>
      </c>
      <c r="F277" s="13" t="s">
        <v>285</v>
      </c>
      <c r="G277" s="13" t="s">
        <v>1126</v>
      </c>
      <c r="H277" s="11" t="s">
        <v>44</v>
      </c>
      <c r="I277" s="13" t="s">
        <v>285</v>
      </c>
      <c r="J277" s="60">
        <v>45720</v>
      </c>
      <c r="K277" s="61">
        <v>45966</v>
      </c>
      <c r="L277" s="11" t="s">
        <v>310</v>
      </c>
      <c r="M277" s="13" t="s">
        <v>1142</v>
      </c>
      <c r="N277" s="15">
        <v>10</v>
      </c>
      <c r="O277" s="15">
        <v>10</v>
      </c>
      <c r="P277" s="15"/>
      <c r="Q277" s="15"/>
      <c r="R277" s="15"/>
      <c r="S277" s="13">
        <v>1</v>
      </c>
      <c r="T277" s="13">
        <v>538</v>
      </c>
      <c r="U277" s="13">
        <v>1606</v>
      </c>
      <c r="V277" s="13">
        <v>1</v>
      </c>
      <c r="W277" s="13">
        <v>538</v>
      </c>
      <c r="X277" s="13">
        <v>1606</v>
      </c>
      <c r="Y277" s="13" t="s">
        <v>1143</v>
      </c>
      <c r="Z277" s="11" t="s">
        <v>1144</v>
      </c>
      <c r="AA277" s="46"/>
    </row>
    <row r="278" ht="22.5" spans="1:27">
      <c r="A278" s="29" t="s">
        <v>355</v>
      </c>
      <c r="B278" s="16" t="s">
        <v>632</v>
      </c>
      <c r="C278" s="20" t="s">
        <v>1126</v>
      </c>
      <c r="D278" s="16" t="s">
        <v>1145</v>
      </c>
      <c r="E278" s="13"/>
      <c r="F278" s="13"/>
      <c r="G278" s="13"/>
      <c r="H278" s="11"/>
      <c r="I278" s="66"/>
      <c r="J278" s="13"/>
      <c r="K278" s="15"/>
      <c r="L278" s="13"/>
      <c r="M278" s="13"/>
      <c r="N278" s="21">
        <f>SUM(N279:N309)</f>
        <v>3053</v>
      </c>
      <c r="O278" s="21">
        <f>SUM(O279:O309)</f>
        <v>3053</v>
      </c>
      <c r="P278" s="21"/>
      <c r="Q278" s="21"/>
      <c r="R278" s="21"/>
      <c r="S278" s="93">
        <f t="shared" ref="S278:X278" si="21">SUM(S279:S309)</f>
        <v>64</v>
      </c>
      <c r="T278" s="93">
        <f t="shared" si="21"/>
        <v>44080</v>
      </c>
      <c r="U278" s="93">
        <f t="shared" si="21"/>
        <v>118198</v>
      </c>
      <c r="V278" s="93">
        <f t="shared" si="21"/>
        <v>64</v>
      </c>
      <c r="W278" s="93">
        <f t="shared" si="21"/>
        <v>5086</v>
      </c>
      <c r="X278" s="93">
        <f t="shared" si="21"/>
        <v>13793</v>
      </c>
      <c r="Y278" s="13"/>
      <c r="Z278" s="13"/>
      <c r="AA278" s="46"/>
    </row>
    <row r="279" ht="67.5" spans="1:27">
      <c r="A279" s="13">
        <v>232</v>
      </c>
      <c r="B279" s="11" t="s">
        <v>632</v>
      </c>
      <c r="C279" s="11" t="s">
        <v>1126</v>
      </c>
      <c r="D279" s="11" t="s">
        <v>1145</v>
      </c>
      <c r="E279" s="13" t="s">
        <v>314</v>
      </c>
      <c r="F279" s="13" t="s">
        <v>372</v>
      </c>
      <c r="G279" s="11" t="s">
        <v>1146</v>
      </c>
      <c r="H279" s="11" t="s">
        <v>44</v>
      </c>
      <c r="I279" s="11" t="s">
        <v>1147</v>
      </c>
      <c r="J279" s="61">
        <v>45658</v>
      </c>
      <c r="K279" s="61">
        <v>45992</v>
      </c>
      <c r="L279" s="11" t="s">
        <v>606</v>
      </c>
      <c r="M279" s="13" t="s">
        <v>1148</v>
      </c>
      <c r="N279" s="10">
        <v>30</v>
      </c>
      <c r="O279" s="10">
        <v>30</v>
      </c>
      <c r="P279" s="10"/>
      <c r="Q279" s="10"/>
      <c r="R279" s="10"/>
      <c r="S279" s="11">
        <v>1</v>
      </c>
      <c r="T279" s="11">
        <v>157</v>
      </c>
      <c r="U279" s="11">
        <v>506</v>
      </c>
      <c r="V279" s="11">
        <v>1</v>
      </c>
      <c r="W279" s="11">
        <v>22</v>
      </c>
      <c r="X279" s="86">
        <v>59</v>
      </c>
      <c r="Y279" s="11" t="s">
        <v>1149</v>
      </c>
      <c r="Z279" s="90" t="s">
        <v>440</v>
      </c>
      <c r="AA279" s="46"/>
    </row>
    <row r="280" ht="33.75" spans="1:27">
      <c r="A280" s="13">
        <v>233</v>
      </c>
      <c r="B280" s="66" t="s">
        <v>632</v>
      </c>
      <c r="C280" s="66" t="s">
        <v>1126</v>
      </c>
      <c r="D280" s="11" t="s">
        <v>1145</v>
      </c>
      <c r="E280" s="13" t="s">
        <v>342</v>
      </c>
      <c r="F280" s="13" t="s">
        <v>343</v>
      </c>
      <c r="G280" s="13" t="s">
        <v>1150</v>
      </c>
      <c r="H280" s="11" t="s">
        <v>44</v>
      </c>
      <c r="I280" s="66" t="s">
        <v>345</v>
      </c>
      <c r="J280" s="60">
        <v>45658</v>
      </c>
      <c r="K280" s="62">
        <v>45992</v>
      </c>
      <c r="L280" s="13" t="s">
        <v>346</v>
      </c>
      <c r="M280" s="11" t="s">
        <v>1151</v>
      </c>
      <c r="N280" s="15">
        <v>180</v>
      </c>
      <c r="O280" s="15">
        <v>180</v>
      </c>
      <c r="P280" s="15"/>
      <c r="Q280" s="15"/>
      <c r="R280" s="15"/>
      <c r="S280" s="13">
        <v>1</v>
      </c>
      <c r="T280" s="13">
        <v>350</v>
      </c>
      <c r="U280" s="13">
        <v>1138</v>
      </c>
      <c r="V280" s="13">
        <v>1</v>
      </c>
      <c r="W280" s="13">
        <v>124</v>
      </c>
      <c r="X280" s="13">
        <v>444</v>
      </c>
      <c r="Y280" s="13" t="s">
        <v>1152</v>
      </c>
      <c r="Z280" s="13" t="s">
        <v>349</v>
      </c>
      <c r="AA280" s="46"/>
    </row>
    <row r="281" ht="45" spans="1:27">
      <c r="A281" s="13">
        <v>234</v>
      </c>
      <c r="B281" s="66" t="s">
        <v>632</v>
      </c>
      <c r="C281" s="66" t="s">
        <v>1126</v>
      </c>
      <c r="D281" s="11" t="s">
        <v>1145</v>
      </c>
      <c r="E281" s="13" t="s">
        <v>342</v>
      </c>
      <c r="F281" s="13" t="s">
        <v>480</v>
      </c>
      <c r="G281" s="11" t="s">
        <v>1145</v>
      </c>
      <c r="H281" s="11" t="s">
        <v>44</v>
      </c>
      <c r="I281" s="66" t="s">
        <v>482</v>
      </c>
      <c r="J281" s="60">
        <v>45658</v>
      </c>
      <c r="K281" s="62">
        <v>45992</v>
      </c>
      <c r="L281" s="13" t="s">
        <v>346</v>
      </c>
      <c r="M281" s="13" t="s">
        <v>1153</v>
      </c>
      <c r="N281" s="15">
        <v>50</v>
      </c>
      <c r="O281" s="15">
        <v>50</v>
      </c>
      <c r="P281" s="15"/>
      <c r="Q281" s="15"/>
      <c r="R281" s="15"/>
      <c r="S281" s="13">
        <v>1</v>
      </c>
      <c r="T281" s="13">
        <v>487</v>
      </c>
      <c r="U281" s="13">
        <v>1674</v>
      </c>
      <c r="V281" s="13">
        <v>1</v>
      </c>
      <c r="W281" s="13">
        <v>33</v>
      </c>
      <c r="X281" s="13">
        <v>103</v>
      </c>
      <c r="Y281" s="13" t="s">
        <v>1154</v>
      </c>
      <c r="Z281" s="13" t="s">
        <v>1155</v>
      </c>
      <c r="AA281" s="46"/>
    </row>
    <row r="282" ht="33.75" spans="1:27">
      <c r="A282" s="13">
        <v>235</v>
      </c>
      <c r="B282" s="66" t="s">
        <v>632</v>
      </c>
      <c r="C282" s="66" t="s">
        <v>1126</v>
      </c>
      <c r="D282" s="11" t="s">
        <v>1145</v>
      </c>
      <c r="E282" s="13" t="s">
        <v>342</v>
      </c>
      <c r="F282" s="13" t="s">
        <v>480</v>
      </c>
      <c r="G282" s="11" t="s">
        <v>1156</v>
      </c>
      <c r="H282" s="11" t="s">
        <v>44</v>
      </c>
      <c r="I282" s="66" t="s">
        <v>482</v>
      </c>
      <c r="J282" s="60">
        <v>45658</v>
      </c>
      <c r="K282" s="62">
        <v>45992</v>
      </c>
      <c r="L282" s="13" t="s">
        <v>346</v>
      </c>
      <c r="M282" s="11" t="s">
        <v>1157</v>
      </c>
      <c r="N282" s="10">
        <v>200</v>
      </c>
      <c r="O282" s="10">
        <v>200</v>
      </c>
      <c r="P282" s="15"/>
      <c r="Q282" s="15"/>
      <c r="R282" s="15"/>
      <c r="S282" s="13">
        <v>1</v>
      </c>
      <c r="T282" s="13">
        <v>487</v>
      </c>
      <c r="U282" s="13">
        <v>1674</v>
      </c>
      <c r="V282" s="13">
        <v>1</v>
      </c>
      <c r="W282" s="13">
        <v>33</v>
      </c>
      <c r="X282" s="13">
        <v>103</v>
      </c>
      <c r="Y282" s="13" t="s">
        <v>1158</v>
      </c>
      <c r="Z282" s="13" t="s">
        <v>486</v>
      </c>
      <c r="AA282" s="46"/>
    </row>
    <row r="283" ht="45" spans="1:27">
      <c r="A283" s="13">
        <v>236</v>
      </c>
      <c r="B283" s="66" t="s">
        <v>632</v>
      </c>
      <c r="C283" s="66" t="s">
        <v>1126</v>
      </c>
      <c r="D283" s="11" t="s">
        <v>1145</v>
      </c>
      <c r="E283" s="13" t="s">
        <v>41</v>
      </c>
      <c r="F283" s="13" t="s">
        <v>1159</v>
      </c>
      <c r="G283" s="13" t="s">
        <v>1160</v>
      </c>
      <c r="H283" s="13" t="s">
        <v>44</v>
      </c>
      <c r="I283" s="13" t="s">
        <v>1159</v>
      </c>
      <c r="J283" s="60">
        <v>45658</v>
      </c>
      <c r="K283" s="62">
        <v>45992</v>
      </c>
      <c r="L283" s="13" t="s">
        <v>45</v>
      </c>
      <c r="M283" s="13" t="s">
        <v>1161</v>
      </c>
      <c r="N283" s="15">
        <v>5</v>
      </c>
      <c r="O283" s="15">
        <v>5</v>
      </c>
      <c r="P283" s="15"/>
      <c r="Q283" s="15"/>
      <c r="R283" s="15"/>
      <c r="S283" s="13">
        <v>1</v>
      </c>
      <c r="T283" s="13">
        <v>82</v>
      </c>
      <c r="U283" s="13">
        <v>405</v>
      </c>
      <c r="V283" s="13">
        <v>1</v>
      </c>
      <c r="W283" s="13">
        <v>17</v>
      </c>
      <c r="X283" s="13">
        <v>62</v>
      </c>
      <c r="Y283" s="13" t="s">
        <v>1162</v>
      </c>
      <c r="Z283" s="13" t="s">
        <v>440</v>
      </c>
      <c r="AA283" s="46"/>
    </row>
    <row r="284" ht="33.75" spans="1:27">
      <c r="A284" s="13">
        <v>237</v>
      </c>
      <c r="B284" s="66" t="s">
        <v>632</v>
      </c>
      <c r="C284" s="66" t="s">
        <v>1126</v>
      </c>
      <c r="D284" s="11" t="s">
        <v>1145</v>
      </c>
      <c r="E284" s="13" t="s">
        <v>41</v>
      </c>
      <c r="F284" s="13" t="s">
        <v>1163</v>
      </c>
      <c r="G284" s="13" t="s">
        <v>1164</v>
      </c>
      <c r="H284" s="13" t="s">
        <v>44</v>
      </c>
      <c r="I284" s="13" t="s">
        <v>1163</v>
      </c>
      <c r="J284" s="60">
        <v>45658</v>
      </c>
      <c r="K284" s="60">
        <v>45901</v>
      </c>
      <c r="L284" s="13" t="s">
        <v>45</v>
      </c>
      <c r="M284" s="13" t="s">
        <v>1165</v>
      </c>
      <c r="N284" s="15">
        <v>10</v>
      </c>
      <c r="O284" s="15">
        <v>10</v>
      </c>
      <c r="P284" s="15"/>
      <c r="Q284" s="15"/>
      <c r="R284" s="15"/>
      <c r="S284" s="13">
        <v>1</v>
      </c>
      <c r="T284" s="13">
        <v>60</v>
      </c>
      <c r="U284" s="13">
        <v>320</v>
      </c>
      <c r="V284" s="13">
        <v>1</v>
      </c>
      <c r="W284" s="13">
        <v>34</v>
      </c>
      <c r="X284" s="13">
        <v>45</v>
      </c>
      <c r="Y284" s="13" t="s">
        <v>1166</v>
      </c>
      <c r="Z284" s="13" t="s">
        <v>440</v>
      </c>
      <c r="AA284" s="46"/>
    </row>
    <row r="285" ht="101.25" spans="1:27">
      <c r="A285" s="13">
        <v>238</v>
      </c>
      <c r="B285" s="66" t="s">
        <v>632</v>
      </c>
      <c r="C285" s="66" t="s">
        <v>1126</v>
      </c>
      <c r="D285" s="11" t="s">
        <v>1145</v>
      </c>
      <c r="E285" s="13" t="s">
        <v>41</v>
      </c>
      <c r="F285" s="13" t="s">
        <v>275</v>
      </c>
      <c r="G285" s="13" t="s">
        <v>1167</v>
      </c>
      <c r="H285" s="13" t="s">
        <v>44</v>
      </c>
      <c r="I285" s="13" t="s">
        <v>1168</v>
      </c>
      <c r="J285" s="60">
        <v>45658</v>
      </c>
      <c r="K285" s="62">
        <v>45992</v>
      </c>
      <c r="L285" s="13" t="s">
        <v>45</v>
      </c>
      <c r="M285" s="13" t="s">
        <v>1169</v>
      </c>
      <c r="N285" s="15">
        <v>150</v>
      </c>
      <c r="O285" s="15">
        <v>150</v>
      </c>
      <c r="P285" s="15"/>
      <c r="Q285" s="15"/>
      <c r="R285" s="15"/>
      <c r="S285" s="13">
        <v>1</v>
      </c>
      <c r="T285" s="13">
        <v>587</v>
      </c>
      <c r="U285" s="13">
        <v>2015</v>
      </c>
      <c r="V285" s="13">
        <v>1</v>
      </c>
      <c r="W285" s="13">
        <v>125</v>
      </c>
      <c r="X285" s="13">
        <v>435</v>
      </c>
      <c r="Y285" s="13" t="s">
        <v>440</v>
      </c>
      <c r="Z285" s="13" t="s">
        <v>1170</v>
      </c>
      <c r="AA285" s="46"/>
    </row>
    <row r="286" ht="45" spans="1:27">
      <c r="A286" s="13">
        <v>239</v>
      </c>
      <c r="B286" s="66" t="s">
        <v>632</v>
      </c>
      <c r="C286" s="66" t="s">
        <v>1126</v>
      </c>
      <c r="D286" s="11" t="s">
        <v>1145</v>
      </c>
      <c r="E286" s="13" t="s">
        <v>92</v>
      </c>
      <c r="F286" s="13" t="s">
        <v>1171</v>
      </c>
      <c r="G286" s="13" t="s">
        <v>1172</v>
      </c>
      <c r="H286" s="13" t="s">
        <v>44</v>
      </c>
      <c r="I286" s="13" t="s">
        <v>1173</v>
      </c>
      <c r="J286" s="60">
        <v>45658</v>
      </c>
      <c r="K286" s="60">
        <v>45809</v>
      </c>
      <c r="L286" s="13" t="s">
        <v>97</v>
      </c>
      <c r="M286" s="13" t="s">
        <v>1174</v>
      </c>
      <c r="N286" s="10">
        <v>10</v>
      </c>
      <c r="O286" s="10">
        <v>10</v>
      </c>
      <c r="P286" s="10"/>
      <c r="Q286" s="10"/>
      <c r="R286" s="10"/>
      <c r="S286" s="13">
        <v>1</v>
      </c>
      <c r="T286" s="13">
        <v>416</v>
      </c>
      <c r="U286" s="13">
        <v>1392</v>
      </c>
      <c r="V286" s="13">
        <v>1</v>
      </c>
      <c r="W286" s="13">
        <v>65</v>
      </c>
      <c r="X286" s="13">
        <v>234</v>
      </c>
      <c r="Y286" s="13" t="s">
        <v>1175</v>
      </c>
      <c r="Z286" s="13" t="s">
        <v>1176</v>
      </c>
      <c r="AA286" s="46"/>
    </row>
    <row r="287" ht="33.75" spans="1:27">
      <c r="A287" s="13">
        <v>240</v>
      </c>
      <c r="B287" s="66" t="s">
        <v>632</v>
      </c>
      <c r="C287" s="66" t="s">
        <v>1126</v>
      </c>
      <c r="D287" s="11" t="s">
        <v>1145</v>
      </c>
      <c r="E287" s="13" t="s">
        <v>92</v>
      </c>
      <c r="F287" s="13" t="s">
        <v>430</v>
      </c>
      <c r="G287" s="13" t="s">
        <v>1177</v>
      </c>
      <c r="H287" s="13" t="s">
        <v>44</v>
      </c>
      <c r="I287" s="13" t="s">
        <v>432</v>
      </c>
      <c r="J287" s="60">
        <v>45658</v>
      </c>
      <c r="K287" s="60">
        <v>45931</v>
      </c>
      <c r="L287" s="13" t="s">
        <v>97</v>
      </c>
      <c r="M287" s="13" t="s">
        <v>1178</v>
      </c>
      <c r="N287" s="10">
        <v>30</v>
      </c>
      <c r="O287" s="10">
        <v>30</v>
      </c>
      <c r="P287" s="10"/>
      <c r="Q287" s="10"/>
      <c r="R287" s="10"/>
      <c r="S287" s="13">
        <v>1</v>
      </c>
      <c r="T287" s="13">
        <v>334</v>
      </c>
      <c r="U287" s="13">
        <v>1127</v>
      </c>
      <c r="V287" s="13">
        <v>1</v>
      </c>
      <c r="W287" s="13">
        <v>52</v>
      </c>
      <c r="X287" s="13">
        <v>208</v>
      </c>
      <c r="Y287" s="13" t="s">
        <v>1179</v>
      </c>
      <c r="Z287" s="13" t="s">
        <v>440</v>
      </c>
      <c r="AA287" s="46"/>
    </row>
    <row r="288" ht="33.75" spans="1:27">
      <c r="A288" s="13">
        <v>241</v>
      </c>
      <c r="B288" s="66" t="s">
        <v>632</v>
      </c>
      <c r="C288" s="66" t="s">
        <v>1126</v>
      </c>
      <c r="D288" s="11" t="s">
        <v>1145</v>
      </c>
      <c r="E288" s="13" t="s">
        <v>100</v>
      </c>
      <c r="F288" s="13" t="s">
        <v>379</v>
      </c>
      <c r="G288" s="13" t="s">
        <v>1180</v>
      </c>
      <c r="H288" s="13" t="s">
        <v>44</v>
      </c>
      <c r="I288" s="11" t="s">
        <v>379</v>
      </c>
      <c r="J288" s="60">
        <v>45658</v>
      </c>
      <c r="K288" s="62">
        <v>45992</v>
      </c>
      <c r="L288" s="13" t="s">
        <v>103</v>
      </c>
      <c r="M288" s="13" t="s">
        <v>1181</v>
      </c>
      <c r="N288" s="15">
        <v>30</v>
      </c>
      <c r="O288" s="15">
        <v>30</v>
      </c>
      <c r="P288" s="15"/>
      <c r="Q288" s="15"/>
      <c r="R288" s="15"/>
      <c r="S288" s="13">
        <v>1</v>
      </c>
      <c r="T288" s="13">
        <v>717</v>
      </c>
      <c r="U288" s="13">
        <v>2233</v>
      </c>
      <c r="V288" s="13">
        <v>1</v>
      </c>
      <c r="W288" s="13">
        <v>71</v>
      </c>
      <c r="X288" s="13">
        <v>223</v>
      </c>
      <c r="Y288" s="13" t="s">
        <v>382</v>
      </c>
      <c r="Z288" s="13" t="s">
        <v>56</v>
      </c>
      <c r="AA288" s="46"/>
    </row>
    <row r="289" ht="33.75" spans="1:27">
      <c r="A289" s="13">
        <v>242</v>
      </c>
      <c r="B289" s="66" t="s">
        <v>632</v>
      </c>
      <c r="C289" s="66" t="s">
        <v>1126</v>
      </c>
      <c r="D289" s="11" t="s">
        <v>1145</v>
      </c>
      <c r="E289" s="13" t="s">
        <v>100</v>
      </c>
      <c r="F289" s="13" t="s">
        <v>1116</v>
      </c>
      <c r="G289" s="13" t="s">
        <v>1182</v>
      </c>
      <c r="H289" s="13" t="s">
        <v>44</v>
      </c>
      <c r="I289" s="11" t="s">
        <v>1116</v>
      </c>
      <c r="J289" s="60">
        <v>45748</v>
      </c>
      <c r="K289" s="60">
        <v>45931</v>
      </c>
      <c r="L289" s="13" t="s">
        <v>103</v>
      </c>
      <c r="M289" s="13" t="s">
        <v>1142</v>
      </c>
      <c r="N289" s="15">
        <v>15</v>
      </c>
      <c r="O289" s="15">
        <v>15</v>
      </c>
      <c r="P289" s="15"/>
      <c r="Q289" s="15"/>
      <c r="R289" s="15"/>
      <c r="S289" s="13">
        <v>1</v>
      </c>
      <c r="T289" s="13">
        <v>420</v>
      </c>
      <c r="U289" s="13">
        <v>1343</v>
      </c>
      <c r="V289" s="13">
        <v>1</v>
      </c>
      <c r="W289" s="13">
        <v>79</v>
      </c>
      <c r="X289" s="13">
        <v>340</v>
      </c>
      <c r="Y289" s="13" t="s">
        <v>1131</v>
      </c>
      <c r="Z289" s="13" t="s">
        <v>440</v>
      </c>
      <c r="AA289" s="46"/>
    </row>
    <row r="290" ht="33.75" spans="1:27">
      <c r="A290" s="13">
        <v>243</v>
      </c>
      <c r="B290" s="66" t="s">
        <v>632</v>
      </c>
      <c r="C290" s="66" t="s">
        <v>1126</v>
      </c>
      <c r="D290" s="11" t="s">
        <v>1145</v>
      </c>
      <c r="E290" s="11" t="s">
        <v>49</v>
      </c>
      <c r="F290" s="11" t="s">
        <v>71</v>
      </c>
      <c r="G290" s="11" t="s">
        <v>1183</v>
      </c>
      <c r="H290" s="11" t="s">
        <v>44</v>
      </c>
      <c r="I290" s="11" t="s">
        <v>1184</v>
      </c>
      <c r="J290" s="61">
        <v>45717</v>
      </c>
      <c r="K290" s="61">
        <v>45962</v>
      </c>
      <c r="L290" s="11" t="s">
        <v>53</v>
      </c>
      <c r="M290" s="11" t="s">
        <v>1185</v>
      </c>
      <c r="N290" s="10">
        <v>11</v>
      </c>
      <c r="O290" s="10">
        <v>11</v>
      </c>
      <c r="P290" s="10"/>
      <c r="Q290" s="10"/>
      <c r="R290" s="10"/>
      <c r="S290" s="11">
        <v>1</v>
      </c>
      <c r="T290" s="11">
        <v>278</v>
      </c>
      <c r="U290" s="11">
        <v>1032</v>
      </c>
      <c r="V290" s="11">
        <v>1</v>
      </c>
      <c r="W290" s="11">
        <v>80</v>
      </c>
      <c r="X290" s="11">
        <v>344</v>
      </c>
      <c r="Y290" s="11" t="s">
        <v>1186</v>
      </c>
      <c r="Z290" s="11" t="s">
        <v>1187</v>
      </c>
      <c r="AA290" s="46"/>
    </row>
    <row r="291" ht="33.75" spans="1:27">
      <c r="A291" s="13">
        <v>244</v>
      </c>
      <c r="B291" s="66" t="s">
        <v>632</v>
      </c>
      <c r="C291" s="66" t="s">
        <v>1126</v>
      </c>
      <c r="D291" s="11" t="s">
        <v>1145</v>
      </c>
      <c r="E291" s="13" t="s">
        <v>49</v>
      </c>
      <c r="F291" s="13" t="s">
        <v>1188</v>
      </c>
      <c r="G291" s="13" t="s">
        <v>1189</v>
      </c>
      <c r="H291" s="13" t="s">
        <v>44</v>
      </c>
      <c r="I291" s="13" t="s">
        <v>1188</v>
      </c>
      <c r="J291" s="59">
        <v>45901</v>
      </c>
      <c r="K291" s="59">
        <v>45992</v>
      </c>
      <c r="L291" s="11" t="s">
        <v>53</v>
      </c>
      <c r="M291" s="13" t="s">
        <v>1190</v>
      </c>
      <c r="N291" s="15">
        <v>13</v>
      </c>
      <c r="O291" s="15">
        <v>13</v>
      </c>
      <c r="P291" s="15"/>
      <c r="Q291" s="15"/>
      <c r="R291" s="15"/>
      <c r="S291" s="13">
        <v>1</v>
      </c>
      <c r="T291" s="13">
        <v>438</v>
      </c>
      <c r="U291" s="13">
        <v>1482</v>
      </c>
      <c r="V291" s="13">
        <v>1</v>
      </c>
      <c r="W291" s="13">
        <v>156</v>
      </c>
      <c r="X291" s="13">
        <v>516</v>
      </c>
      <c r="Y291" s="13" t="s">
        <v>1191</v>
      </c>
      <c r="Z291" s="13" t="s">
        <v>1192</v>
      </c>
      <c r="AA291" s="46"/>
    </row>
    <row r="292" ht="67.5" spans="1:27">
      <c r="A292" s="13">
        <v>245</v>
      </c>
      <c r="B292" s="66" t="s">
        <v>632</v>
      </c>
      <c r="C292" s="66" t="s">
        <v>1126</v>
      </c>
      <c r="D292" s="11" t="s">
        <v>1145</v>
      </c>
      <c r="E292" s="13" t="s">
        <v>49</v>
      </c>
      <c r="F292" s="13" t="s">
        <v>1193</v>
      </c>
      <c r="G292" s="13" t="s">
        <v>1194</v>
      </c>
      <c r="H292" s="13" t="s">
        <v>44</v>
      </c>
      <c r="I292" s="13" t="s">
        <v>770</v>
      </c>
      <c r="J292" s="60">
        <v>45658</v>
      </c>
      <c r="K292" s="62">
        <v>45992</v>
      </c>
      <c r="L292" s="11" t="s">
        <v>53</v>
      </c>
      <c r="M292" s="13" t="s">
        <v>1195</v>
      </c>
      <c r="N292" s="15">
        <v>30</v>
      </c>
      <c r="O292" s="15">
        <v>30</v>
      </c>
      <c r="P292" s="15"/>
      <c r="Q292" s="15"/>
      <c r="R292" s="15"/>
      <c r="S292" s="13">
        <v>1</v>
      </c>
      <c r="T292" s="13">
        <v>315</v>
      </c>
      <c r="U292" s="13">
        <v>1176</v>
      </c>
      <c r="V292" s="13">
        <v>1</v>
      </c>
      <c r="W292" s="13">
        <v>3</v>
      </c>
      <c r="X292" s="13">
        <v>8</v>
      </c>
      <c r="Y292" s="13" t="s">
        <v>1196</v>
      </c>
      <c r="Z292" s="13" t="s">
        <v>1197</v>
      </c>
      <c r="AA292" s="46"/>
    </row>
    <row r="293" ht="56.25" spans="1:27">
      <c r="A293" s="13">
        <v>246</v>
      </c>
      <c r="B293" s="66" t="s">
        <v>632</v>
      </c>
      <c r="C293" s="66" t="s">
        <v>1126</v>
      </c>
      <c r="D293" s="11" t="s">
        <v>1145</v>
      </c>
      <c r="E293" s="13" t="s">
        <v>49</v>
      </c>
      <c r="F293" s="13" t="s">
        <v>1193</v>
      </c>
      <c r="G293" s="13" t="s">
        <v>1198</v>
      </c>
      <c r="H293" s="13" t="s">
        <v>44</v>
      </c>
      <c r="I293" s="13" t="s">
        <v>770</v>
      </c>
      <c r="J293" s="60">
        <v>45658</v>
      </c>
      <c r="K293" s="62">
        <v>45992</v>
      </c>
      <c r="L293" s="11" t="s">
        <v>53</v>
      </c>
      <c r="M293" s="13" t="s">
        <v>1199</v>
      </c>
      <c r="N293" s="15">
        <v>6</v>
      </c>
      <c r="O293" s="15">
        <v>6</v>
      </c>
      <c r="P293" s="15"/>
      <c r="Q293" s="15"/>
      <c r="R293" s="15"/>
      <c r="S293" s="13">
        <v>1</v>
      </c>
      <c r="T293" s="13">
        <v>25</v>
      </c>
      <c r="U293" s="13">
        <v>138</v>
      </c>
      <c r="V293" s="13">
        <v>1</v>
      </c>
      <c r="W293" s="13">
        <v>0</v>
      </c>
      <c r="X293" s="13">
        <v>0</v>
      </c>
      <c r="Y293" s="13" t="s">
        <v>1200</v>
      </c>
      <c r="Z293" s="13" t="s">
        <v>1201</v>
      </c>
      <c r="AA293" s="46"/>
    </row>
    <row r="294" ht="33.75" spans="1:27">
      <c r="A294" s="13">
        <v>247</v>
      </c>
      <c r="B294" s="66" t="s">
        <v>632</v>
      </c>
      <c r="C294" s="66" t="s">
        <v>1126</v>
      </c>
      <c r="D294" s="11" t="s">
        <v>1145</v>
      </c>
      <c r="E294" s="13" t="s">
        <v>49</v>
      </c>
      <c r="F294" s="13" t="s">
        <v>159</v>
      </c>
      <c r="G294" s="13" t="s">
        <v>1202</v>
      </c>
      <c r="H294" s="13" t="s">
        <v>44</v>
      </c>
      <c r="I294" s="13" t="s">
        <v>1203</v>
      </c>
      <c r="J294" s="64">
        <v>45717</v>
      </c>
      <c r="K294" s="64">
        <v>45992</v>
      </c>
      <c r="L294" s="11" t="s">
        <v>53</v>
      </c>
      <c r="M294" s="13" t="s">
        <v>1204</v>
      </c>
      <c r="N294" s="15">
        <v>50</v>
      </c>
      <c r="O294" s="15">
        <v>50</v>
      </c>
      <c r="P294" s="15"/>
      <c r="Q294" s="15"/>
      <c r="R294" s="15"/>
      <c r="S294" s="13">
        <v>1</v>
      </c>
      <c r="T294" s="13">
        <v>592</v>
      </c>
      <c r="U294" s="13">
        <v>1854</v>
      </c>
      <c r="V294" s="13">
        <v>1</v>
      </c>
      <c r="W294" s="13">
        <v>177</v>
      </c>
      <c r="X294" s="13">
        <v>756</v>
      </c>
      <c r="Y294" s="13" t="s">
        <v>1135</v>
      </c>
      <c r="Z294" s="13" t="s">
        <v>1205</v>
      </c>
      <c r="AA294" s="46"/>
    </row>
    <row r="295" ht="56.25" spans="1:27">
      <c r="A295" s="13">
        <v>248</v>
      </c>
      <c r="B295" s="66" t="s">
        <v>632</v>
      </c>
      <c r="C295" s="66" t="s">
        <v>1126</v>
      </c>
      <c r="D295" s="11" t="s">
        <v>1145</v>
      </c>
      <c r="E295" s="13" t="s">
        <v>314</v>
      </c>
      <c r="F295" s="13" t="s">
        <v>315</v>
      </c>
      <c r="G295" s="13" t="s">
        <v>1206</v>
      </c>
      <c r="H295" s="13" t="s">
        <v>44</v>
      </c>
      <c r="I295" s="13" t="s">
        <v>1207</v>
      </c>
      <c r="J295" s="60">
        <v>45748</v>
      </c>
      <c r="K295" s="60">
        <v>45992</v>
      </c>
      <c r="L295" s="26" t="s">
        <v>317</v>
      </c>
      <c r="M295" s="13" t="s">
        <v>1208</v>
      </c>
      <c r="N295" s="15">
        <v>12</v>
      </c>
      <c r="O295" s="15">
        <v>12</v>
      </c>
      <c r="P295" s="15"/>
      <c r="Q295" s="15"/>
      <c r="R295" s="15"/>
      <c r="S295" s="52">
        <v>1</v>
      </c>
      <c r="T295" s="52">
        <v>148</v>
      </c>
      <c r="U295" s="52">
        <v>623</v>
      </c>
      <c r="V295" s="52">
        <v>1</v>
      </c>
      <c r="W295" s="52">
        <v>6</v>
      </c>
      <c r="X295" s="52">
        <v>34</v>
      </c>
      <c r="Y295" s="11" t="s">
        <v>1209</v>
      </c>
      <c r="Z295" s="11" t="s">
        <v>1210</v>
      </c>
      <c r="AA295" s="46"/>
    </row>
    <row r="296" ht="33.75" spans="1:27">
      <c r="A296" s="13">
        <v>249</v>
      </c>
      <c r="B296" s="66" t="s">
        <v>632</v>
      </c>
      <c r="C296" s="66" t="s">
        <v>1126</v>
      </c>
      <c r="D296" s="11" t="s">
        <v>1145</v>
      </c>
      <c r="E296" s="13" t="s">
        <v>314</v>
      </c>
      <c r="F296" s="13" t="s">
        <v>714</v>
      </c>
      <c r="G296" s="13" t="s">
        <v>1211</v>
      </c>
      <c r="H296" s="13" t="s">
        <v>44</v>
      </c>
      <c r="I296" s="13" t="s">
        <v>716</v>
      </c>
      <c r="J296" s="61">
        <v>45717</v>
      </c>
      <c r="K296" s="61">
        <v>45931</v>
      </c>
      <c r="L296" s="74" t="s">
        <v>317</v>
      </c>
      <c r="M296" s="13" t="s">
        <v>1212</v>
      </c>
      <c r="N296" s="15">
        <v>18</v>
      </c>
      <c r="O296" s="15">
        <v>18</v>
      </c>
      <c r="P296" s="15"/>
      <c r="Q296" s="15"/>
      <c r="R296" s="15"/>
      <c r="S296" s="11">
        <v>1</v>
      </c>
      <c r="T296" s="11">
        <v>188</v>
      </c>
      <c r="U296" s="11">
        <v>856</v>
      </c>
      <c r="V296" s="11">
        <v>1</v>
      </c>
      <c r="W296" s="11">
        <v>48</v>
      </c>
      <c r="X296" s="86">
        <v>212</v>
      </c>
      <c r="Y296" s="11" t="s">
        <v>1213</v>
      </c>
      <c r="Z296" s="90" t="s">
        <v>1210</v>
      </c>
      <c r="AA296" s="46"/>
    </row>
    <row r="297" ht="33.75" spans="1:27">
      <c r="A297" s="13">
        <v>250</v>
      </c>
      <c r="B297" s="66" t="s">
        <v>632</v>
      </c>
      <c r="C297" s="66" t="s">
        <v>1126</v>
      </c>
      <c r="D297" s="11" t="s">
        <v>1145</v>
      </c>
      <c r="E297" s="13" t="s">
        <v>383</v>
      </c>
      <c r="F297" s="13" t="s">
        <v>1081</v>
      </c>
      <c r="G297" s="13" t="s">
        <v>1214</v>
      </c>
      <c r="H297" s="13" t="s">
        <v>44</v>
      </c>
      <c r="I297" s="11" t="s">
        <v>1215</v>
      </c>
      <c r="J297" s="60">
        <v>45658</v>
      </c>
      <c r="K297" s="60">
        <v>45992</v>
      </c>
      <c r="L297" s="26" t="s">
        <v>317</v>
      </c>
      <c r="M297" s="13" t="s">
        <v>1216</v>
      </c>
      <c r="N297" s="15">
        <v>6</v>
      </c>
      <c r="O297" s="15">
        <v>6</v>
      </c>
      <c r="P297" s="15"/>
      <c r="Q297" s="15"/>
      <c r="R297" s="15"/>
      <c r="S297" s="13">
        <v>1</v>
      </c>
      <c r="T297" s="13">
        <v>445</v>
      </c>
      <c r="U297" s="13">
        <v>1396</v>
      </c>
      <c r="V297" s="13">
        <v>1</v>
      </c>
      <c r="W297" s="13">
        <v>82</v>
      </c>
      <c r="X297" s="13">
        <v>172</v>
      </c>
      <c r="Y297" s="11" t="s">
        <v>1217</v>
      </c>
      <c r="Z297" s="11" t="s">
        <v>440</v>
      </c>
      <c r="AA297" s="46"/>
    </row>
    <row r="298" ht="78.75" spans="1:27">
      <c r="A298" s="13">
        <v>251</v>
      </c>
      <c r="B298" s="66" t="s">
        <v>632</v>
      </c>
      <c r="C298" s="66" t="s">
        <v>1126</v>
      </c>
      <c r="D298" s="11" t="s">
        <v>1145</v>
      </c>
      <c r="E298" s="13" t="s">
        <v>314</v>
      </c>
      <c r="F298" s="13" t="s">
        <v>372</v>
      </c>
      <c r="G298" s="11" t="s">
        <v>1218</v>
      </c>
      <c r="H298" s="11" t="s">
        <v>44</v>
      </c>
      <c r="I298" s="11" t="s">
        <v>1147</v>
      </c>
      <c r="J298" s="61">
        <v>45658</v>
      </c>
      <c r="K298" s="61">
        <v>45992</v>
      </c>
      <c r="L298" s="26" t="s">
        <v>317</v>
      </c>
      <c r="M298" s="13" t="s">
        <v>1219</v>
      </c>
      <c r="N298" s="10">
        <v>25</v>
      </c>
      <c r="O298" s="10">
        <v>25</v>
      </c>
      <c r="P298" s="10"/>
      <c r="Q298" s="10"/>
      <c r="R298" s="10"/>
      <c r="S298" s="11">
        <v>1</v>
      </c>
      <c r="T298" s="11">
        <v>202</v>
      </c>
      <c r="U298" s="11">
        <v>601</v>
      </c>
      <c r="V298" s="11">
        <v>1</v>
      </c>
      <c r="W298" s="11">
        <v>33</v>
      </c>
      <c r="X298" s="86">
        <v>116</v>
      </c>
      <c r="Y298" s="11" t="s">
        <v>1220</v>
      </c>
      <c r="Z298" s="90" t="s">
        <v>440</v>
      </c>
      <c r="AA298" s="46"/>
    </row>
    <row r="299" ht="45" spans="1:27">
      <c r="A299" s="13">
        <v>252</v>
      </c>
      <c r="B299" s="66" t="s">
        <v>632</v>
      </c>
      <c r="C299" s="66" t="s">
        <v>1126</v>
      </c>
      <c r="D299" s="11" t="s">
        <v>1145</v>
      </c>
      <c r="E299" s="13" t="s">
        <v>342</v>
      </c>
      <c r="F299" s="13" t="s">
        <v>1221</v>
      </c>
      <c r="G299" s="13" t="s">
        <v>1222</v>
      </c>
      <c r="H299" s="11" t="s">
        <v>44</v>
      </c>
      <c r="I299" s="66" t="s">
        <v>1221</v>
      </c>
      <c r="J299" s="60">
        <v>45658</v>
      </c>
      <c r="K299" s="60">
        <v>45992</v>
      </c>
      <c r="L299" s="66" t="s">
        <v>346</v>
      </c>
      <c r="M299" s="13" t="s">
        <v>1223</v>
      </c>
      <c r="N299" s="15">
        <v>5</v>
      </c>
      <c r="O299" s="15">
        <v>5</v>
      </c>
      <c r="P299" s="15"/>
      <c r="Q299" s="15"/>
      <c r="R299" s="15"/>
      <c r="S299" s="13">
        <v>1</v>
      </c>
      <c r="T299" s="13">
        <v>222</v>
      </c>
      <c r="U299" s="13">
        <v>741</v>
      </c>
      <c r="V299" s="13">
        <v>1</v>
      </c>
      <c r="W299" s="13">
        <v>84</v>
      </c>
      <c r="X299" s="13">
        <v>309</v>
      </c>
      <c r="Y299" s="13" t="s">
        <v>1224</v>
      </c>
      <c r="Z299" s="13" t="s">
        <v>1225</v>
      </c>
      <c r="AA299" s="46"/>
    </row>
    <row r="300" ht="45" spans="1:27">
      <c r="A300" s="13">
        <v>253</v>
      </c>
      <c r="B300" s="66" t="s">
        <v>632</v>
      </c>
      <c r="C300" s="66" t="s">
        <v>1126</v>
      </c>
      <c r="D300" s="11" t="s">
        <v>1145</v>
      </c>
      <c r="E300" s="13" t="s">
        <v>342</v>
      </c>
      <c r="F300" s="13" t="s">
        <v>597</v>
      </c>
      <c r="G300" s="13" t="s">
        <v>1226</v>
      </c>
      <c r="H300" s="11" t="s">
        <v>44</v>
      </c>
      <c r="I300" s="66" t="s">
        <v>597</v>
      </c>
      <c r="J300" s="60">
        <v>45717</v>
      </c>
      <c r="K300" s="60">
        <v>45992</v>
      </c>
      <c r="L300" s="66" t="s">
        <v>346</v>
      </c>
      <c r="M300" s="11" t="s">
        <v>1227</v>
      </c>
      <c r="N300" s="15">
        <v>15</v>
      </c>
      <c r="O300" s="15">
        <v>15</v>
      </c>
      <c r="P300" s="15"/>
      <c r="Q300" s="15"/>
      <c r="R300" s="15"/>
      <c r="S300" s="13">
        <v>1</v>
      </c>
      <c r="T300" s="13" t="s">
        <v>1228</v>
      </c>
      <c r="U300" s="13" t="s">
        <v>1229</v>
      </c>
      <c r="V300" s="13">
        <v>1</v>
      </c>
      <c r="W300" s="13">
        <v>7</v>
      </c>
      <c r="X300" s="13">
        <v>19</v>
      </c>
      <c r="Y300" s="13" t="s">
        <v>659</v>
      </c>
      <c r="Z300" s="13" t="s">
        <v>1096</v>
      </c>
      <c r="AA300" s="46"/>
    </row>
    <row r="301" ht="33.75" spans="1:27">
      <c r="A301" s="13">
        <v>254</v>
      </c>
      <c r="B301" s="66" t="s">
        <v>632</v>
      </c>
      <c r="C301" s="66" t="s">
        <v>1126</v>
      </c>
      <c r="D301" s="11" t="s">
        <v>1145</v>
      </c>
      <c r="E301" s="13" t="s">
        <v>149</v>
      </c>
      <c r="F301" s="13" t="s">
        <v>150</v>
      </c>
      <c r="G301" s="13" t="s">
        <v>1230</v>
      </c>
      <c r="H301" s="13" t="s">
        <v>44</v>
      </c>
      <c r="I301" s="13" t="s">
        <v>150</v>
      </c>
      <c r="J301" s="61">
        <v>45658</v>
      </c>
      <c r="K301" s="61">
        <v>45992</v>
      </c>
      <c r="L301" s="13" t="s">
        <v>53</v>
      </c>
      <c r="M301" s="13" t="s">
        <v>1231</v>
      </c>
      <c r="N301" s="15">
        <v>3</v>
      </c>
      <c r="O301" s="15">
        <v>3</v>
      </c>
      <c r="P301" s="15"/>
      <c r="Q301" s="15"/>
      <c r="R301" s="15"/>
      <c r="S301" s="13">
        <v>1</v>
      </c>
      <c r="T301" s="13">
        <v>268</v>
      </c>
      <c r="U301" s="13">
        <v>890</v>
      </c>
      <c r="V301" s="13">
        <v>1</v>
      </c>
      <c r="W301" s="13">
        <v>75</v>
      </c>
      <c r="X301" s="13">
        <v>293</v>
      </c>
      <c r="Y301" s="13" t="s">
        <v>659</v>
      </c>
      <c r="Z301" s="13" t="s">
        <v>1232</v>
      </c>
      <c r="AA301" s="46"/>
    </row>
    <row r="302" ht="33.75" spans="1:27">
      <c r="A302" s="13">
        <v>255</v>
      </c>
      <c r="B302" s="66" t="s">
        <v>632</v>
      </c>
      <c r="C302" s="66" t="s">
        <v>1126</v>
      </c>
      <c r="D302" s="11" t="s">
        <v>1145</v>
      </c>
      <c r="E302" s="13" t="s">
        <v>49</v>
      </c>
      <c r="F302" s="13" t="s">
        <v>155</v>
      </c>
      <c r="G302" s="13" t="s">
        <v>1233</v>
      </c>
      <c r="H302" s="13" t="s">
        <v>44</v>
      </c>
      <c r="I302" s="13" t="s">
        <v>155</v>
      </c>
      <c r="J302" s="61">
        <v>45658</v>
      </c>
      <c r="K302" s="61">
        <v>45992</v>
      </c>
      <c r="L302" s="13" t="s">
        <v>53</v>
      </c>
      <c r="M302" s="13" t="s">
        <v>1234</v>
      </c>
      <c r="N302" s="15">
        <v>3</v>
      </c>
      <c r="O302" s="15">
        <v>3</v>
      </c>
      <c r="P302" s="15"/>
      <c r="Q302" s="15"/>
      <c r="R302" s="15"/>
      <c r="S302" s="13">
        <v>1</v>
      </c>
      <c r="T302" s="13">
        <v>320</v>
      </c>
      <c r="U302" s="13">
        <v>1118</v>
      </c>
      <c r="V302" s="13">
        <v>1</v>
      </c>
      <c r="W302" s="13">
        <v>77</v>
      </c>
      <c r="X302" s="13">
        <v>316</v>
      </c>
      <c r="Y302" s="13" t="s">
        <v>1235</v>
      </c>
      <c r="Z302" s="13" t="s">
        <v>440</v>
      </c>
      <c r="AA302" s="46"/>
    </row>
    <row r="303" ht="45" spans="1:27">
      <c r="A303" s="13">
        <v>256</v>
      </c>
      <c r="B303" s="66" t="s">
        <v>632</v>
      </c>
      <c r="C303" s="66" t="s">
        <v>1126</v>
      </c>
      <c r="D303" s="11" t="s">
        <v>1145</v>
      </c>
      <c r="E303" s="13" t="s">
        <v>194</v>
      </c>
      <c r="F303" s="13" t="s">
        <v>194</v>
      </c>
      <c r="G303" s="85" t="s">
        <v>1236</v>
      </c>
      <c r="H303" s="13" t="s">
        <v>44</v>
      </c>
      <c r="I303" s="13" t="s">
        <v>194</v>
      </c>
      <c r="J303" s="141">
        <v>45778</v>
      </c>
      <c r="K303" s="142">
        <v>45992</v>
      </c>
      <c r="L303" s="13" t="s">
        <v>1237</v>
      </c>
      <c r="M303" s="67" t="s">
        <v>1238</v>
      </c>
      <c r="N303" s="15">
        <v>1641</v>
      </c>
      <c r="O303" s="15">
        <v>1641</v>
      </c>
      <c r="P303" s="15"/>
      <c r="Q303" s="15"/>
      <c r="R303" s="15"/>
      <c r="S303" s="13">
        <v>1</v>
      </c>
      <c r="T303" s="13">
        <v>1921</v>
      </c>
      <c r="U303" s="13">
        <v>4887</v>
      </c>
      <c r="V303" s="13">
        <v>1</v>
      </c>
      <c r="W303" s="13">
        <v>402</v>
      </c>
      <c r="X303" s="13">
        <v>1023</v>
      </c>
      <c r="Y303" s="67" t="s">
        <v>1239</v>
      </c>
      <c r="Z303" s="67" t="s">
        <v>440</v>
      </c>
      <c r="AA303" s="46"/>
    </row>
    <row r="304" ht="56.25" spans="1:27">
      <c r="A304" s="13">
        <v>257</v>
      </c>
      <c r="B304" s="66" t="s">
        <v>632</v>
      </c>
      <c r="C304" s="66" t="s">
        <v>1126</v>
      </c>
      <c r="D304" s="11" t="s">
        <v>1145</v>
      </c>
      <c r="E304" s="13" t="s">
        <v>204</v>
      </c>
      <c r="F304" s="13" t="s">
        <v>395</v>
      </c>
      <c r="G304" s="11" t="s">
        <v>1240</v>
      </c>
      <c r="H304" s="13" t="s">
        <v>44</v>
      </c>
      <c r="I304" s="13" t="s">
        <v>395</v>
      </c>
      <c r="J304" s="61">
        <v>45689</v>
      </c>
      <c r="K304" s="61">
        <v>45901</v>
      </c>
      <c r="L304" s="11" t="s">
        <v>1241</v>
      </c>
      <c r="M304" s="71" t="s">
        <v>1242</v>
      </c>
      <c r="N304" s="15">
        <v>10</v>
      </c>
      <c r="O304" s="15">
        <v>10</v>
      </c>
      <c r="P304" s="15"/>
      <c r="Q304" s="15"/>
      <c r="R304" s="15"/>
      <c r="S304" s="13">
        <v>1</v>
      </c>
      <c r="T304" s="13">
        <v>103</v>
      </c>
      <c r="U304" s="13">
        <v>256</v>
      </c>
      <c r="V304" s="13">
        <v>1</v>
      </c>
      <c r="W304" s="13">
        <v>14</v>
      </c>
      <c r="X304" s="13">
        <v>28</v>
      </c>
      <c r="Y304" s="71" t="s">
        <v>56</v>
      </c>
      <c r="Z304" s="82" t="s">
        <v>1243</v>
      </c>
      <c r="AA304" s="46"/>
    </row>
    <row r="305" ht="98" customHeight="1" spans="1:27">
      <c r="A305" s="13">
        <v>258</v>
      </c>
      <c r="B305" s="66" t="s">
        <v>632</v>
      </c>
      <c r="C305" s="66" t="s">
        <v>1126</v>
      </c>
      <c r="D305" s="11" t="s">
        <v>1145</v>
      </c>
      <c r="E305" s="13" t="s">
        <v>194</v>
      </c>
      <c r="F305" s="13" t="s">
        <v>194</v>
      </c>
      <c r="G305" s="11" t="s">
        <v>1244</v>
      </c>
      <c r="H305" s="13" t="s">
        <v>44</v>
      </c>
      <c r="I305" s="13" t="s">
        <v>194</v>
      </c>
      <c r="J305" s="60">
        <v>45659</v>
      </c>
      <c r="K305" s="60">
        <v>45932</v>
      </c>
      <c r="L305" s="13" t="s">
        <v>1245</v>
      </c>
      <c r="M305" s="71" t="s">
        <v>1246</v>
      </c>
      <c r="N305" s="15">
        <v>112</v>
      </c>
      <c r="O305" s="15">
        <v>112</v>
      </c>
      <c r="P305" s="15"/>
      <c r="Q305" s="15"/>
      <c r="R305" s="15"/>
      <c r="S305" s="13">
        <v>4</v>
      </c>
      <c r="T305" s="13">
        <v>5248</v>
      </c>
      <c r="U305" s="13">
        <v>15410</v>
      </c>
      <c r="V305" s="13">
        <v>4</v>
      </c>
      <c r="W305" s="13">
        <v>1029</v>
      </c>
      <c r="X305" s="13">
        <v>2413</v>
      </c>
      <c r="Y305" s="67" t="s">
        <v>440</v>
      </c>
      <c r="Z305" s="67" t="s">
        <v>1247</v>
      </c>
      <c r="AA305" s="46"/>
    </row>
    <row r="306" ht="98" customHeight="1" spans="1:27">
      <c r="A306" s="13">
        <v>259</v>
      </c>
      <c r="B306" s="66" t="s">
        <v>632</v>
      </c>
      <c r="C306" s="66" t="s">
        <v>1126</v>
      </c>
      <c r="D306" s="11" t="s">
        <v>1145</v>
      </c>
      <c r="E306" s="13" t="s">
        <v>194</v>
      </c>
      <c r="F306" s="13" t="s">
        <v>194</v>
      </c>
      <c r="G306" s="11" t="s">
        <v>1248</v>
      </c>
      <c r="H306" s="13" t="s">
        <v>44</v>
      </c>
      <c r="I306" s="13" t="s">
        <v>194</v>
      </c>
      <c r="J306" s="60">
        <v>45660</v>
      </c>
      <c r="K306" s="60">
        <v>45933</v>
      </c>
      <c r="L306" s="13" t="s">
        <v>1249</v>
      </c>
      <c r="M306" s="71" t="s">
        <v>1246</v>
      </c>
      <c r="N306" s="15">
        <v>315</v>
      </c>
      <c r="O306" s="15">
        <v>315</v>
      </c>
      <c r="P306" s="15"/>
      <c r="Q306" s="15"/>
      <c r="R306" s="15"/>
      <c r="S306" s="13">
        <v>30</v>
      </c>
      <c r="T306" s="13">
        <v>21258</v>
      </c>
      <c r="U306" s="13">
        <v>58426</v>
      </c>
      <c r="V306" s="13">
        <v>30</v>
      </c>
      <c r="W306" s="13">
        <v>1125</v>
      </c>
      <c r="X306" s="13">
        <v>2687</v>
      </c>
      <c r="Y306" s="67" t="s">
        <v>440</v>
      </c>
      <c r="Z306" s="67" t="s">
        <v>1247</v>
      </c>
      <c r="AA306" s="46"/>
    </row>
    <row r="307" ht="98" customHeight="1" spans="1:27">
      <c r="A307" s="13">
        <v>260</v>
      </c>
      <c r="B307" s="66" t="s">
        <v>632</v>
      </c>
      <c r="C307" s="66" t="s">
        <v>1126</v>
      </c>
      <c r="D307" s="11" t="s">
        <v>1145</v>
      </c>
      <c r="E307" s="58" t="s">
        <v>314</v>
      </c>
      <c r="F307" s="58" t="s">
        <v>314</v>
      </c>
      <c r="G307" s="87" t="s">
        <v>1250</v>
      </c>
      <c r="H307" s="13" t="s">
        <v>44</v>
      </c>
      <c r="I307" s="58" t="s">
        <v>314</v>
      </c>
      <c r="J307" s="61">
        <v>45658</v>
      </c>
      <c r="K307" s="88">
        <v>45689</v>
      </c>
      <c r="L307" s="58" t="s">
        <v>317</v>
      </c>
      <c r="M307" s="89" t="s">
        <v>1251</v>
      </c>
      <c r="N307" s="15">
        <v>12</v>
      </c>
      <c r="O307" s="15">
        <v>12</v>
      </c>
      <c r="P307" s="15"/>
      <c r="Q307" s="15"/>
      <c r="R307" s="15"/>
      <c r="S307" s="13">
        <v>2</v>
      </c>
      <c r="T307" s="13">
        <v>7591</v>
      </c>
      <c r="U307" s="13">
        <v>12485</v>
      </c>
      <c r="V307" s="13">
        <v>2</v>
      </c>
      <c r="W307" s="13">
        <v>998</v>
      </c>
      <c r="X307" s="13">
        <v>2214</v>
      </c>
      <c r="Y307" s="87" t="s">
        <v>1252</v>
      </c>
      <c r="Z307" s="72" t="s">
        <v>371</v>
      </c>
      <c r="AA307" s="46"/>
    </row>
    <row r="308" ht="177" customHeight="1" spans="1:27">
      <c r="A308" s="13">
        <v>261</v>
      </c>
      <c r="B308" s="66" t="s">
        <v>632</v>
      </c>
      <c r="C308" s="66" t="s">
        <v>1126</v>
      </c>
      <c r="D308" s="11" t="s">
        <v>1145</v>
      </c>
      <c r="E308" s="58" t="s">
        <v>57</v>
      </c>
      <c r="F308" s="11" t="s">
        <v>1012</v>
      </c>
      <c r="G308" s="67" t="s">
        <v>1253</v>
      </c>
      <c r="H308" s="13" t="s">
        <v>44</v>
      </c>
      <c r="I308" s="11" t="s">
        <v>1012</v>
      </c>
      <c r="J308" s="61">
        <v>45748</v>
      </c>
      <c r="K308" s="61">
        <v>45901</v>
      </c>
      <c r="L308" s="11" t="s">
        <v>60</v>
      </c>
      <c r="M308" s="71" t="s">
        <v>1254</v>
      </c>
      <c r="N308" s="15">
        <v>28</v>
      </c>
      <c r="O308" s="15">
        <v>28</v>
      </c>
      <c r="P308" s="15"/>
      <c r="Q308" s="15"/>
      <c r="R308" s="15"/>
      <c r="S308" s="13">
        <v>1</v>
      </c>
      <c r="T308" s="13">
        <v>206</v>
      </c>
      <c r="U308" s="13">
        <v>500</v>
      </c>
      <c r="V308" s="13">
        <v>1</v>
      </c>
      <c r="W308" s="13">
        <v>14</v>
      </c>
      <c r="X308" s="13">
        <v>32</v>
      </c>
      <c r="Y308" s="67" t="s">
        <v>1255</v>
      </c>
      <c r="Z308" s="67" t="s">
        <v>440</v>
      </c>
      <c r="AA308" s="46"/>
    </row>
    <row r="309" ht="207" customHeight="1" spans="1:27">
      <c r="A309" s="13">
        <v>262</v>
      </c>
      <c r="B309" s="66" t="s">
        <v>632</v>
      </c>
      <c r="C309" s="66" t="s">
        <v>1126</v>
      </c>
      <c r="D309" s="11" t="s">
        <v>1145</v>
      </c>
      <c r="E309" s="58" t="s">
        <v>57</v>
      </c>
      <c r="F309" s="11" t="s">
        <v>1012</v>
      </c>
      <c r="G309" s="67" t="s">
        <v>1256</v>
      </c>
      <c r="H309" s="13" t="s">
        <v>44</v>
      </c>
      <c r="I309" s="11" t="s">
        <v>1012</v>
      </c>
      <c r="J309" s="61">
        <v>45748</v>
      </c>
      <c r="K309" s="61">
        <v>45901</v>
      </c>
      <c r="L309" s="11" t="s">
        <v>60</v>
      </c>
      <c r="M309" s="71" t="s">
        <v>1257</v>
      </c>
      <c r="N309" s="15">
        <v>28</v>
      </c>
      <c r="O309" s="15">
        <v>28</v>
      </c>
      <c r="P309" s="15"/>
      <c r="Q309" s="15"/>
      <c r="R309" s="15"/>
      <c r="S309" s="13">
        <v>1</v>
      </c>
      <c r="T309" s="13">
        <v>215</v>
      </c>
      <c r="U309" s="13">
        <v>500</v>
      </c>
      <c r="V309" s="13">
        <v>1</v>
      </c>
      <c r="W309" s="13">
        <v>21</v>
      </c>
      <c r="X309" s="13">
        <v>45</v>
      </c>
      <c r="Y309" s="67" t="s">
        <v>1255</v>
      </c>
      <c r="Z309" s="67" t="s">
        <v>440</v>
      </c>
      <c r="AA309" s="46"/>
    </row>
    <row r="310" ht="22.5" spans="1:27">
      <c r="A310" s="13"/>
      <c r="B310" s="16" t="s">
        <v>632</v>
      </c>
      <c r="C310" s="20" t="s">
        <v>1258</v>
      </c>
      <c r="D310" s="16"/>
      <c r="E310" s="13"/>
      <c r="F310" s="13"/>
      <c r="G310" s="11"/>
      <c r="H310" s="11"/>
      <c r="I310" s="66"/>
      <c r="J310" s="13"/>
      <c r="K310" s="15"/>
      <c r="L310" s="13"/>
      <c r="M310" s="11"/>
      <c r="N310" s="17">
        <f>SUM(N311+N314)</f>
        <v>43</v>
      </c>
      <c r="O310" s="17">
        <f>SUM(O311+O314)</f>
        <v>43</v>
      </c>
      <c r="P310" s="17"/>
      <c r="Q310" s="17"/>
      <c r="R310" s="17"/>
      <c r="S310" s="18">
        <f t="shared" ref="P310:X310" si="22">SUM(S311+S314)</f>
        <v>3</v>
      </c>
      <c r="T310" s="18">
        <f t="shared" si="22"/>
        <v>1043</v>
      </c>
      <c r="U310" s="18">
        <f t="shared" si="22"/>
        <v>3460</v>
      </c>
      <c r="V310" s="18">
        <f t="shared" si="22"/>
        <v>3</v>
      </c>
      <c r="W310" s="18">
        <f t="shared" si="22"/>
        <v>223</v>
      </c>
      <c r="X310" s="18">
        <f t="shared" si="22"/>
        <v>826</v>
      </c>
      <c r="Y310" s="13"/>
      <c r="Z310" s="13"/>
      <c r="AA310" s="46"/>
    </row>
    <row r="311" ht="22.5" spans="1:27">
      <c r="A311" s="13"/>
      <c r="B311" s="16" t="s">
        <v>632</v>
      </c>
      <c r="C311" s="20" t="s">
        <v>1258</v>
      </c>
      <c r="D311" s="20" t="s">
        <v>1259</v>
      </c>
      <c r="E311" s="13"/>
      <c r="F311" s="13"/>
      <c r="G311" s="11"/>
      <c r="H311" s="11"/>
      <c r="I311" s="66"/>
      <c r="J311" s="13"/>
      <c r="K311" s="15"/>
      <c r="L311" s="13"/>
      <c r="M311" s="11"/>
      <c r="N311" s="17">
        <v>25</v>
      </c>
      <c r="O311" s="17">
        <v>25</v>
      </c>
      <c r="P311" s="17"/>
      <c r="Q311" s="21"/>
      <c r="R311" s="21"/>
      <c r="S311" s="20">
        <f t="shared" ref="S311:X311" si="23">SUM(S312:S313)</f>
        <v>2</v>
      </c>
      <c r="T311" s="20">
        <f t="shared" si="23"/>
        <v>642</v>
      </c>
      <c r="U311" s="20">
        <f t="shared" si="23"/>
        <v>2120</v>
      </c>
      <c r="V311" s="20">
        <f t="shared" si="23"/>
        <v>2</v>
      </c>
      <c r="W311" s="20">
        <f t="shared" si="23"/>
        <v>101</v>
      </c>
      <c r="X311" s="20">
        <f t="shared" si="23"/>
        <v>366</v>
      </c>
      <c r="Y311" s="13"/>
      <c r="Z311" s="13"/>
      <c r="AA311" s="46"/>
    </row>
    <row r="312" ht="45" spans="1:27">
      <c r="A312" s="13">
        <v>263</v>
      </c>
      <c r="B312" s="13" t="s">
        <v>1123</v>
      </c>
      <c r="C312" s="13" t="s">
        <v>1258</v>
      </c>
      <c r="D312" s="13" t="s">
        <v>1259</v>
      </c>
      <c r="E312" s="13" t="s">
        <v>314</v>
      </c>
      <c r="F312" s="13" t="s">
        <v>357</v>
      </c>
      <c r="G312" s="13" t="s">
        <v>1260</v>
      </c>
      <c r="H312" s="13" t="s">
        <v>44</v>
      </c>
      <c r="I312" s="11" t="s">
        <v>359</v>
      </c>
      <c r="J312" s="61">
        <v>45658</v>
      </c>
      <c r="K312" s="61">
        <v>45901</v>
      </c>
      <c r="L312" s="85" t="s">
        <v>317</v>
      </c>
      <c r="M312" s="11" t="s">
        <v>1261</v>
      </c>
      <c r="N312" s="10">
        <v>10</v>
      </c>
      <c r="O312" s="10">
        <v>10</v>
      </c>
      <c r="P312" s="10"/>
      <c r="Q312" s="15"/>
      <c r="R312" s="15"/>
      <c r="S312" s="13">
        <v>1</v>
      </c>
      <c r="T312" s="19">
        <v>279</v>
      </c>
      <c r="U312" s="11">
        <v>889</v>
      </c>
      <c r="V312" s="11">
        <v>1</v>
      </c>
      <c r="W312" s="28">
        <v>24</v>
      </c>
      <c r="X312" s="19">
        <v>86</v>
      </c>
      <c r="Y312" s="11" t="s">
        <v>361</v>
      </c>
      <c r="Z312" s="86" t="s">
        <v>362</v>
      </c>
      <c r="AA312" s="46"/>
    </row>
    <row r="313" ht="78.75" spans="1:27">
      <c r="A313" s="13">
        <v>264</v>
      </c>
      <c r="B313" s="13" t="s">
        <v>1123</v>
      </c>
      <c r="C313" s="13" t="s">
        <v>1258</v>
      </c>
      <c r="D313" s="13" t="s">
        <v>1259</v>
      </c>
      <c r="E313" s="13" t="s">
        <v>279</v>
      </c>
      <c r="F313" s="11" t="s">
        <v>1262</v>
      </c>
      <c r="G313" s="11" t="s">
        <v>1263</v>
      </c>
      <c r="H313" s="13" t="s">
        <v>44</v>
      </c>
      <c r="I313" s="11" t="s">
        <v>1262</v>
      </c>
      <c r="J313" s="94">
        <v>45931</v>
      </c>
      <c r="K313" s="94">
        <v>45992</v>
      </c>
      <c r="L313" s="26" t="s">
        <v>282</v>
      </c>
      <c r="M313" s="11" t="s">
        <v>1054</v>
      </c>
      <c r="N313" s="10">
        <v>15</v>
      </c>
      <c r="O313" s="10">
        <v>15</v>
      </c>
      <c r="P313" s="10"/>
      <c r="Q313" s="15"/>
      <c r="R313" s="15"/>
      <c r="S313" s="13">
        <v>1</v>
      </c>
      <c r="T313" s="19">
        <v>363</v>
      </c>
      <c r="U313" s="11">
        <v>1231</v>
      </c>
      <c r="V313" s="11">
        <v>1</v>
      </c>
      <c r="W313" s="28">
        <v>77</v>
      </c>
      <c r="X313" s="19">
        <v>280</v>
      </c>
      <c r="Y313" s="11" t="s">
        <v>1264</v>
      </c>
      <c r="Z313" s="26" t="s">
        <v>1265</v>
      </c>
      <c r="AA313" s="46"/>
    </row>
    <row r="314" ht="22.5" spans="1:27">
      <c r="A314" s="29" t="s">
        <v>334</v>
      </c>
      <c r="B314" s="16" t="s">
        <v>632</v>
      </c>
      <c r="C314" s="20" t="s">
        <v>1258</v>
      </c>
      <c r="D314" s="20" t="s">
        <v>1266</v>
      </c>
      <c r="E314" s="13"/>
      <c r="F314" s="13"/>
      <c r="G314" s="11"/>
      <c r="H314" s="11"/>
      <c r="I314" s="66"/>
      <c r="J314" s="13"/>
      <c r="K314" s="15"/>
      <c r="L314" s="13"/>
      <c r="M314" s="11"/>
      <c r="N314" s="21">
        <v>18</v>
      </c>
      <c r="O314" s="21">
        <v>18</v>
      </c>
      <c r="P314" s="21"/>
      <c r="Q314" s="21"/>
      <c r="R314" s="21"/>
      <c r="S314" s="20">
        <v>1</v>
      </c>
      <c r="T314" s="20">
        <v>401</v>
      </c>
      <c r="U314" s="20">
        <v>1340</v>
      </c>
      <c r="V314" s="20">
        <v>1</v>
      </c>
      <c r="W314" s="20">
        <v>122</v>
      </c>
      <c r="X314" s="20">
        <v>460</v>
      </c>
      <c r="Y314" s="13"/>
      <c r="Z314" s="13"/>
      <c r="AA314" s="46"/>
    </row>
    <row r="315" ht="45" spans="1:27">
      <c r="A315" s="13">
        <v>265</v>
      </c>
      <c r="B315" s="13" t="s">
        <v>632</v>
      </c>
      <c r="C315" s="13" t="s">
        <v>1258</v>
      </c>
      <c r="D315" s="13" t="s">
        <v>1266</v>
      </c>
      <c r="E315" s="13" t="s">
        <v>204</v>
      </c>
      <c r="F315" s="13" t="s">
        <v>1267</v>
      </c>
      <c r="G315" s="13" t="s">
        <v>1268</v>
      </c>
      <c r="H315" s="13" t="s">
        <v>44</v>
      </c>
      <c r="I315" s="13" t="s">
        <v>1267</v>
      </c>
      <c r="J315" s="60">
        <v>45717</v>
      </c>
      <c r="K315" s="60">
        <v>45870</v>
      </c>
      <c r="L315" s="13" t="s">
        <v>725</v>
      </c>
      <c r="M315" s="13" t="s">
        <v>1269</v>
      </c>
      <c r="N315" s="15">
        <v>18</v>
      </c>
      <c r="O315" s="15">
        <v>18</v>
      </c>
      <c r="P315" s="15"/>
      <c r="Q315" s="15"/>
      <c r="R315" s="15"/>
      <c r="S315" s="13">
        <v>1</v>
      </c>
      <c r="T315" s="13">
        <v>401</v>
      </c>
      <c r="U315" s="13">
        <v>1340</v>
      </c>
      <c r="V315" s="13">
        <v>1</v>
      </c>
      <c r="W315" s="13">
        <v>122</v>
      </c>
      <c r="X315" s="13">
        <v>460</v>
      </c>
      <c r="Y315" s="143" t="s">
        <v>1270</v>
      </c>
      <c r="Z315" s="113" t="s">
        <v>659</v>
      </c>
      <c r="AA315" s="46"/>
    </row>
    <row r="316" spans="1:27">
      <c r="A316" s="20" t="s">
        <v>1271</v>
      </c>
      <c r="B316" s="20" t="s">
        <v>1272</v>
      </c>
      <c r="C316" s="20"/>
      <c r="D316" s="20"/>
      <c r="E316" s="13"/>
      <c r="F316" s="13"/>
      <c r="G316" s="13"/>
      <c r="H316" s="13"/>
      <c r="I316" s="13"/>
      <c r="J316" s="60"/>
      <c r="K316" s="60"/>
      <c r="L316" s="13"/>
      <c r="M316" s="13"/>
      <c r="N316" s="21">
        <v>273</v>
      </c>
      <c r="O316" s="21">
        <v>273</v>
      </c>
      <c r="P316" s="21"/>
      <c r="Q316" s="21"/>
      <c r="R316" s="21"/>
      <c r="S316" s="20">
        <v>13</v>
      </c>
      <c r="T316" s="20">
        <v>1411</v>
      </c>
      <c r="U316" s="20">
        <v>6233</v>
      </c>
      <c r="V316" s="20">
        <v>12</v>
      </c>
      <c r="W316" s="20">
        <v>1411</v>
      </c>
      <c r="X316" s="20">
        <v>6233</v>
      </c>
      <c r="Y316" s="143"/>
      <c r="Z316" s="113"/>
      <c r="AA316" s="46"/>
    </row>
    <row r="317" ht="22.5" spans="1:27">
      <c r="A317" s="20" t="s">
        <v>37</v>
      </c>
      <c r="B317" s="20" t="s">
        <v>1272</v>
      </c>
      <c r="C317" s="20" t="s">
        <v>1272</v>
      </c>
      <c r="D317" s="20"/>
      <c r="E317" s="13"/>
      <c r="F317" s="13"/>
      <c r="G317" s="13"/>
      <c r="H317" s="13"/>
      <c r="I317" s="13"/>
      <c r="J317" s="60"/>
      <c r="K317" s="60"/>
      <c r="L317" s="13"/>
      <c r="M317" s="13"/>
      <c r="N317" s="21">
        <f t="shared" ref="N317:X317" si="24">SUM(N318)</f>
        <v>273</v>
      </c>
      <c r="O317" s="21">
        <f t="shared" si="24"/>
        <v>273</v>
      </c>
      <c r="P317" s="21"/>
      <c r="Q317" s="21"/>
      <c r="R317" s="21"/>
      <c r="S317" s="93">
        <f t="shared" si="24"/>
        <v>13</v>
      </c>
      <c r="T317" s="93">
        <f t="shared" si="24"/>
        <v>1411</v>
      </c>
      <c r="U317" s="93">
        <f t="shared" si="24"/>
        <v>6233</v>
      </c>
      <c r="V317" s="93">
        <f t="shared" si="24"/>
        <v>12</v>
      </c>
      <c r="W317" s="93">
        <f t="shared" si="24"/>
        <v>1411</v>
      </c>
      <c r="X317" s="93">
        <f t="shared" si="24"/>
        <v>6233</v>
      </c>
      <c r="Y317" s="143"/>
      <c r="Z317" s="113"/>
      <c r="AA317" s="46"/>
    </row>
    <row r="318" ht="22.5" spans="1:27">
      <c r="A318" s="29" t="s">
        <v>39</v>
      </c>
      <c r="B318" s="20" t="s">
        <v>1272</v>
      </c>
      <c r="C318" s="20" t="s">
        <v>1272</v>
      </c>
      <c r="D318" s="20" t="s">
        <v>1273</v>
      </c>
      <c r="E318" s="13"/>
      <c r="F318" s="13"/>
      <c r="G318" s="13"/>
      <c r="H318" s="13"/>
      <c r="I318" s="13"/>
      <c r="J318" s="60"/>
      <c r="K318" s="60"/>
      <c r="L318" s="13"/>
      <c r="M318" s="13"/>
      <c r="N318" s="21">
        <f t="shared" ref="N318:X318" si="25">SUM(N319:N321)</f>
        <v>273</v>
      </c>
      <c r="O318" s="21">
        <f t="shared" si="25"/>
        <v>273</v>
      </c>
      <c r="P318" s="21"/>
      <c r="Q318" s="21"/>
      <c r="R318" s="21"/>
      <c r="S318" s="93">
        <f t="shared" si="25"/>
        <v>13</v>
      </c>
      <c r="T318" s="93">
        <f t="shared" si="25"/>
        <v>1411</v>
      </c>
      <c r="U318" s="93">
        <f t="shared" si="25"/>
        <v>6233</v>
      </c>
      <c r="V318" s="93">
        <f t="shared" si="25"/>
        <v>12</v>
      </c>
      <c r="W318" s="93">
        <f t="shared" si="25"/>
        <v>1411</v>
      </c>
      <c r="X318" s="93">
        <f t="shared" si="25"/>
        <v>6233</v>
      </c>
      <c r="Y318" s="143"/>
      <c r="Z318" s="113"/>
      <c r="AA318" s="46"/>
    </row>
    <row r="319" ht="67.5" spans="1:27">
      <c r="A319" s="13">
        <v>266</v>
      </c>
      <c r="B319" s="13" t="s">
        <v>1272</v>
      </c>
      <c r="C319" s="13" t="s">
        <v>1272</v>
      </c>
      <c r="D319" s="13" t="s">
        <v>1274</v>
      </c>
      <c r="E319" s="13" t="s">
        <v>100</v>
      </c>
      <c r="F319" s="13" t="s">
        <v>1275</v>
      </c>
      <c r="G319" s="13" t="s">
        <v>1276</v>
      </c>
      <c r="H319" s="13" t="s">
        <v>44</v>
      </c>
      <c r="I319" s="13" t="s">
        <v>1277</v>
      </c>
      <c r="J319" s="60">
        <v>45689</v>
      </c>
      <c r="K319" s="60">
        <v>45809</v>
      </c>
      <c r="L319" s="13" t="s">
        <v>1278</v>
      </c>
      <c r="M319" s="13" t="s">
        <v>1279</v>
      </c>
      <c r="N319" s="15">
        <v>12</v>
      </c>
      <c r="O319" s="15">
        <v>12</v>
      </c>
      <c r="P319" s="15"/>
      <c r="Q319" s="15"/>
      <c r="R319" s="15"/>
      <c r="S319" s="13">
        <v>1</v>
      </c>
      <c r="T319" s="13">
        <v>92</v>
      </c>
      <c r="U319" s="13">
        <v>379</v>
      </c>
      <c r="V319" s="13"/>
      <c r="W319" s="13">
        <v>92</v>
      </c>
      <c r="X319" s="13">
        <v>379</v>
      </c>
      <c r="Y319" s="13" t="s">
        <v>1280</v>
      </c>
      <c r="Z319" s="13" t="s">
        <v>1281</v>
      </c>
      <c r="AA319" s="46"/>
    </row>
    <row r="320" ht="45" spans="1:27">
      <c r="A320" s="13">
        <v>267</v>
      </c>
      <c r="B320" s="13" t="s">
        <v>1272</v>
      </c>
      <c r="C320" s="13" t="s">
        <v>1272</v>
      </c>
      <c r="D320" s="13" t="s">
        <v>1274</v>
      </c>
      <c r="E320" s="13" t="s">
        <v>1282</v>
      </c>
      <c r="F320" s="13" t="s">
        <v>1283</v>
      </c>
      <c r="G320" s="13" t="s">
        <v>1284</v>
      </c>
      <c r="H320" s="13" t="s">
        <v>44</v>
      </c>
      <c r="I320" s="13" t="s">
        <v>1283</v>
      </c>
      <c r="J320" s="60">
        <v>45717</v>
      </c>
      <c r="K320" s="60">
        <v>45931</v>
      </c>
      <c r="L320" s="13" t="s">
        <v>725</v>
      </c>
      <c r="M320" s="13" t="s">
        <v>1285</v>
      </c>
      <c r="N320" s="15">
        <v>100</v>
      </c>
      <c r="O320" s="15">
        <v>100</v>
      </c>
      <c r="P320" s="15"/>
      <c r="Q320" s="15"/>
      <c r="R320" s="15"/>
      <c r="S320" s="13">
        <v>1</v>
      </c>
      <c r="T320" s="13">
        <v>319</v>
      </c>
      <c r="U320" s="13">
        <v>1215</v>
      </c>
      <c r="V320" s="13">
        <v>1</v>
      </c>
      <c r="W320" s="13">
        <v>319</v>
      </c>
      <c r="X320" s="13">
        <v>1215</v>
      </c>
      <c r="Y320" s="13" t="s">
        <v>1286</v>
      </c>
      <c r="Z320" s="13" t="s">
        <v>1287</v>
      </c>
      <c r="AA320" s="46"/>
    </row>
    <row r="321" ht="56.25" spans="1:27">
      <c r="A321" s="13">
        <v>268</v>
      </c>
      <c r="B321" s="13" t="s">
        <v>1272</v>
      </c>
      <c r="C321" s="13" t="s">
        <v>1272</v>
      </c>
      <c r="D321" s="13" t="s">
        <v>1274</v>
      </c>
      <c r="E321" s="85" t="s">
        <v>1288</v>
      </c>
      <c r="F321" s="85" t="s">
        <v>1288</v>
      </c>
      <c r="G321" s="97" t="s">
        <v>1289</v>
      </c>
      <c r="H321" s="13" t="s">
        <v>44</v>
      </c>
      <c r="I321" s="85" t="s">
        <v>1288</v>
      </c>
      <c r="J321" s="61">
        <v>45748</v>
      </c>
      <c r="K321" s="61">
        <v>45566</v>
      </c>
      <c r="L321" s="85" t="s">
        <v>1290</v>
      </c>
      <c r="M321" s="97" t="s">
        <v>1291</v>
      </c>
      <c r="N321" s="15">
        <v>161</v>
      </c>
      <c r="O321" s="15">
        <v>161</v>
      </c>
      <c r="P321" s="15"/>
      <c r="Q321" s="15"/>
      <c r="R321" s="15"/>
      <c r="S321" s="13">
        <v>11</v>
      </c>
      <c r="T321" s="13">
        <v>1000</v>
      </c>
      <c r="U321" s="13">
        <v>4639</v>
      </c>
      <c r="V321" s="13">
        <v>11</v>
      </c>
      <c r="W321" s="13">
        <v>1000</v>
      </c>
      <c r="X321" s="13">
        <v>4639</v>
      </c>
      <c r="Y321" s="97" t="s">
        <v>1292</v>
      </c>
      <c r="Z321" s="97" t="s">
        <v>1293</v>
      </c>
      <c r="AA321" s="46"/>
    </row>
    <row r="322" ht="22.5" spans="1:27">
      <c r="A322" s="20" t="s">
        <v>1294</v>
      </c>
      <c r="B322" s="20" t="s">
        <v>1295</v>
      </c>
      <c r="C322" s="20"/>
      <c r="D322" s="20"/>
      <c r="E322" s="13"/>
      <c r="F322" s="13"/>
      <c r="G322" s="13"/>
      <c r="H322" s="13"/>
      <c r="I322" s="13"/>
      <c r="J322" s="60"/>
      <c r="K322" s="60"/>
      <c r="L322" s="13"/>
      <c r="M322" s="13"/>
      <c r="N322" s="21">
        <v>10</v>
      </c>
      <c r="O322" s="21">
        <v>10</v>
      </c>
      <c r="P322" s="21"/>
      <c r="Q322" s="21"/>
      <c r="R322" s="21"/>
      <c r="S322" s="20">
        <v>1</v>
      </c>
      <c r="T322" s="20">
        <v>717</v>
      </c>
      <c r="U322" s="20">
        <v>2233</v>
      </c>
      <c r="V322" s="20">
        <v>1</v>
      </c>
      <c r="W322" s="20">
        <v>71</v>
      </c>
      <c r="X322" s="20">
        <v>223</v>
      </c>
      <c r="Y322" s="143"/>
      <c r="Z322" s="113"/>
      <c r="AA322" s="46"/>
    </row>
    <row r="323" ht="22.5" spans="1:27">
      <c r="A323" s="20" t="s">
        <v>37</v>
      </c>
      <c r="B323" s="20" t="s">
        <v>1295</v>
      </c>
      <c r="C323" s="20" t="s">
        <v>1296</v>
      </c>
      <c r="D323" s="20"/>
      <c r="E323" s="13"/>
      <c r="F323" s="13"/>
      <c r="G323" s="13"/>
      <c r="H323" s="13"/>
      <c r="I323" s="13"/>
      <c r="J323" s="60"/>
      <c r="K323" s="60"/>
      <c r="L323" s="13"/>
      <c r="M323" s="13"/>
      <c r="N323" s="21">
        <v>10</v>
      </c>
      <c r="O323" s="21">
        <v>10</v>
      </c>
      <c r="P323" s="21"/>
      <c r="Q323" s="21"/>
      <c r="R323" s="21"/>
      <c r="S323" s="20">
        <v>1</v>
      </c>
      <c r="T323" s="20">
        <v>717</v>
      </c>
      <c r="U323" s="20">
        <v>2233</v>
      </c>
      <c r="V323" s="20">
        <v>1</v>
      </c>
      <c r="W323" s="20">
        <v>71</v>
      </c>
      <c r="X323" s="20">
        <v>223</v>
      </c>
      <c r="Y323" s="143"/>
      <c r="Z323" s="113"/>
      <c r="AA323" s="46"/>
    </row>
    <row r="324" ht="22.5" spans="1:27">
      <c r="A324" s="29" t="s">
        <v>39</v>
      </c>
      <c r="B324" s="20" t="s">
        <v>1295</v>
      </c>
      <c r="C324" s="20" t="s">
        <v>1296</v>
      </c>
      <c r="D324" s="20" t="s">
        <v>1297</v>
      </c>
      <c r="E324" s="13"/>
      <c r="F324" s="13"/>
      <c r="G324" s="13"/>
      <c r="H324" s="13"/>
      <c r="I324" s="13"/>
      <c r="J324" s="60"/>
      <c r="K324" s="60"/>
      <c r="L324" s="13"/>
      <c r="M324" s="13"/>
      <c r="N324" s="21">
        <v>10</v>
      </c>
      <c r="O324" s="21">
        <v>10</v>
      </c>
      <c r="P324" s="21"/>
      <c r="Q324" s="21"/>
      <c r="R324" s="21"/>
      <c r="S324" s="20">
        <v>1</v>
      </c>
      <c r="T324" s="20">
        <v>717</v>
      </c>
      <c r="U324" s="20">
        <v>2233</v>
      </c>
      <c r="V324" s="20">
        <v>1</v>
      </c>
      <c r="W324" s="20">
        <v>71</v>
      </c>
      <c r="X324" s="20">
        <v>223</v>
      </c>
      <c r="Y324" s="143"/>
      <c r="Z324" s="113"/>
      <c r="AA324" s="46"/>
    </row>
    <row r="325" ht="33.75" spans="1:27">
      <c r="A325" s="13">
        <v>269</v>
      </c>
      <c r="B325" s="13" t="s">
        <v>1295</v>
      </c>
      <c r="C325" s="13" t="s">
        <v>1296</v>
      </c>
      <c r="D325" s="13" t="s">
        <v>1297</v>
      </c>
      <c r="E325" s="13" t="s">
        <v>100</v>
      </c>
      <c r="F325" s="13" t="s">
        <v>379</v>
      </c>
      <c r="G325" s="13" t="s">
        <v>1296</v>
      </c>
      <c r="H325" s="13" t="s">
        <v>44</v>
      </c>
      <c r="I325" s="13" t="s">
        <v>379</v>
      </c>
      <c r="J325" s="60">
        <v>45658</v>
      </c>
      <c r="K325" s="62">
        <v>45992</v>
      </c>
      <c r="L325" s="13" t="s">
        <v>103</v>
      </c>
      <c r="M325" s="13" t="s">
        <v>1296</v>
      </c>
      <c r="N325" s="15">
        <v>10</v>
      </c>
      <c r="O325" s="15">
        <v>10</v>
      </c>
      <c r="P325" s="15"/>
      <c r="Q325" s="15"/>
      <c r="R325" s="15"/>
      <c r="S325" s="13">
        <v>1</v>
      </c>
      <c r="T325" s="13">
        <v>717</v>
      </c>
      <c r="U325" s="13">
        <v>2233</v>
      </c>
      <c r="V325" s="13">
        <v>1</v>
      </c>
      <c r="W325" s="13">
        <v>71</v>
      </c>
      <c r="X325" s="13">
        <v>223</v>
      </c>
      <c r="Y325" s="13" t="s">
        <v>382</v>
      </c>
      <c r="Z325" s="13" t="s">
        <v>56</v>
      </c>
      <c r="AA325" s="104"/>
    </row>
    <row r="326" ht="22.5" spans="1:27">
      <c r="A326" s="20" t="s">
        <v>1298</v>
      </c>
      <c r="B326" s="30" t="s">
        <v>1299</v>
      </c>
      <c r="C326" s="20"/>
      <c r="D326" s="34"/>
      <c r="E326" s="34"/>
      <c r="F326" s="34"/>
      <c r="G326" s="34"/>
      <c r="H326" s="13"/>
      <c r="I326" s="34"/>
      <c r="J326" s="34"/>
      <c r="K326" s="34"/>
      <c r="L326" s="34"/>
      <c r="M326" s="34"/>
      <c r="N326" s="21">
        <v>720</v>
      </c>
      <c r="O326" s="21">
        <v>720</v>
      </c>
      <c r="P326" s="144"/>
      <c r="Q326" s="144"/>
      <c r="R326" s="144"/>
      <c r="S326" s="20">
        <v>230</v>
      </c>
      <c r="T326" s="20">
        <v>230</v>
      </c>
      <c r="U326" s="20">
        <v>2333</v>
      </c>
      <c r="V326" s="20">
        <v>230</v>
      </c>
      <c r="W326" s="20">
        <v>230</v>
      </c>
      <c r="X326" s="20">
        <v>2333</v>
      </c>
      <c r="Y326" s="34"/>
      <c r="Z326" s="34"/>
      <c r="AA326" s="34"/>
    </row>
    <row r="327" ht="22.5" spans="1:27">
      <c r="A327" s="20" t="s">
        <v>37</v>
      </c>
      <c r="B327" s="30" t="s">
        <v>1299</v>
      </c>
      <c r="C327" s="20" t="s">
        <v>1300</v>
      </c>
      <c r="D327" s="20"/>
      <c r="E327" s="34"/>
      <c r="F327" s="34"/>
      <c r="G327" s="34"/>
      <c r="H327" s="13"/>
      <c r="I327" s="34"/>
      <c r="J327" s="34"/>
      <c r="K327" s="34"/>
      <c r="L327" s="34"/>
      <c r="M327" s="34"/>
      <c r="N327" s="21">
        <v>720</v>
      </c>
      <c r="O327" s="21">
        <v>720</v>
      </c>
      <c r="P327" s="34"/>
      <c r="Q327" s="34"/>
      <c r="R327" s="34"/>
      <c r="S327" s="20">
        <v>230</v>
      </c>
      <c r="T327" s="20">
        <v>230</v>
      </c>
      <c r="U327" s="20">
        <v>2333</v>
      </c>
      <c r="V327" s="20">
        <v>230</v>
      </c>
      <c r="W327" s="20">
        <v>230</v>
      </c>
      <c r="X327" s="20">
        <v>2333</v>
      </c>
      <c r="Y327" s="34"/>
      <c r="Z327" s="34"/>
      <c r="AA327" s="34"/>
    </row>
    <row r="328" ht="45" spans="1:27">
      <c r="A328" s="29" t="s">
        <v>39</v>
      </c>
      <c r="B328" s="30" t="s">
        <v>1299</v>
      </c>
      <c r="C328" s="20" t="s">
        <v>1300</v>
      </c>
      <c r="D328" s="20" t="s">
        <v>1301</v>
      </c>
      <c r="E328" s="34"/>
      <c r="F328" s="34"/>
      <c r="G328" s="34"/>
      <c r="H328" s="13"/>
      <c r="I328" s="34"/>
      <c r="J328" s="34"/>
      <c r="K328" s="34"/>
      <c r="L328" s="34"/>
      <c r="M328" s="34"/>
      <c r="N328" s="21">
        <f>SUM(N329:N331)</f>
        <v>720</v>
      </c>
      <c r="O328" s="21">
        <f>SUM(O329:O331)</f>
        <v>720</v>
      </c>
      <c r="P328" s="34"/>
      <c r="Q328" s="34"/>
      <c r="R328" s="34"/>
      <c r="S328" s="20">
        <v>230</v>
      </c>
      <c r="T328" s="20">
        <v>230</v>
      </c>
      <c r="U328" s="20">
        <v>2333</v>
      </c>
      <c r="V328" s="20">
        <v>230</v>
      </c>
      <c r="W328" s="20">
        <v>230</v>
      </c>
      <c r="X328" s="20">
        <v>2333</v>
      </c>
      <c r="Y328" s="34"/>
      <c r="Z328" s="34"/>
      <c r="AA328" s="34"/>
    </row>
    <row r="329" ht="45" spans="1:27">
      <c r="A329" s="145">
        <v>270</v>
      </c>
      <c r="B329" s="13" t="s">
        <v>1299</v>
      </c>
      <c r="C329" s="13" t="s">
        <v>1300</v>
      </c>
      <c r="D329" s="13" t="s">
        <v>1301</v>
      </c>
      <c r="E329" s="13" t="s">
        <v>194</v>
      </c>
      <c r="F329" s="13" t="s">
        <v>194</v>
      </c>
      <c r="G329" s="85" t="s">
        <v>1302</v>
      </c>
      <c r="H329" s="13" t="s">
        <v>44</v>
      </c>
      <c r="I329" s="13" t="s">
        <v>194</v>
      </c>
      <c r="J329" s="60">
        <v>45658</v>
      </c>
      <c r="K329" s="60">
        <v>45992</v>
      </c>
      <c r="L329" s="11" t="s">
        <v>201</v>
      </c>
      <c r="M329" s="67" t="s">
        <v>1303</v>
      </c>
      <c r="N329" s="13">
        <v>350</v>
      </c>
      <c r="O329" s="13">
        <v>350</v>
      </c>
      <c r="P329" s="34"/>
      <c r="Q329" s="34"/>
      <c r="R329" s="34"/>
      <c r="S329" s="13">
        <v>230</v>
      </c>
      <c r="T329" s="13">
        <v>230</v>
      </c>
      <c r="U329" s="13">
        <v>2333</v>
      </c>
      <c r="V329" s="13">
        <v>230</v>
      </c>
      <c r="W329" s="13">
        <v>230</v>
      </c>
      <c r="X329" s="13">
        <v>2333</v>
      </c>
      <c r="Y329" s="67" t="s">
        <v>1304</v>
      </c>
      <c r="Z329" s="67" t="s">
        <v>1305</v>
      </c>
      <c r="AA329" s="34"/>
    </row>
    <row r="330" ht="45" spans="1:27">
      <c r="A330" s="145">
        <v>271</v>
      </c>
      <c r="B330" s="13" t="s">
        <v>1299</v>
      </c>
      <c r="C330" s="13" t="s">
        <v>1300</v>
      </c>
      <c r="D330" s="13" t="s">
        <v>1301</v>
      </c>
      <c r="E330" s="58" t="s">
        <v>194</v>
      </c>
      <c r="F330" s="58" t="s">
        <v>194</v>
      </c>
      <c r="G330" s="58" t="s">
        <v>1306</v>
      </c>
      <c r="H330" s="13" t="s">
        <v>44</v>
      </c>
      <c r="I330" s="58" t="s">
        <v>194</v>
      </c>
      <c r="J330" s="88">
        <v>45901</v>
      </c>
      <c r="K330" s="88">
        <v>45992</v>
      </c>
      <c r="L330" s="11" t="s">
        <v>201</v>
      </c>
      <c r="M330" s="87" t="s">
        <v>1303</v>
      </c>
      <c r="N330" s="58">
        <v>370</v>
      </c>
      <c r="O330" s="58">
        <v>370</v>
      </c>
      <c r="P330" s="34"/>
      <c r="Q330" s="34"/>
      <c r="R330" s="34"/>
      <c r="S330" s="13">
        <v>230</v>
      </c>
      <c r="T330" s="13">
        <v>230</v>
      </c>
      <c r="U330" s="13">
        <v>2333</v>
      </c>
      <c r="V330" s="13">
        <v>230</v>
      </c>
      <c r="W330" s="13">
        <v>230</v>
      </c>
      <c r="X330" s="13">
        <v>2333</v>
      </c>
      <c r="Y330" s="87" t="s">
        <v>1304</v>
      </c>
      <c r="Z330" s="87" t="s">
        <v>1305</v>
      </c>
      <c r="AA330" s="34"/>
    </row>
  </sheetData>
  <autoFilter xmlns:etc="http://www.wps.cn/officeDocument/2017/etCustomData" ref="A1:AA330" etc:filterBottomFollowUsedRange="0">
    <extLst/>
  </autoFilter>
  <mergeCells count="23">
    <mergeCell ref="A1:AA1"/>
    <mergeCell ref="A2:AA2"/>
    <mergeCell ref="N3:R3"/>
    <mergeCell ref="S3:X3"/>
    <mergeCell ref="O4:R4"/>
    <mergeCell ref="V4:X4"/>
    <mergeCell ref="A3:A5"/>
    <mergeCell ref="E3:E5"/>
    <mergeCell ref="F3:F5"/>
    <mergeCell ref="G3:G5"/>
    <mergeCell ref="H3:H5"/>
    <mergeCell ref="I3:I5"/>
    <mergeCell ref="L3:L5"/>
    <mergeCell ref="M3:M5"/>
    <mergeCell ref="N4:N5"/>
    <mergeCell ref="S4:S5"/>
    <mergeCell ref="T4:T5"/>
    <mergeCell ref="U4:U5"/>
    <mergeCell ref="Y3:Y5"/>
    <mergeCell ref="Z3:Z5"/>
    <mergeCell ref="AA3:AA5"/>
    <mergeCell ref="J3:K4"/>
    <mergeCell ref="B3:D4"/>
  </mergeCells>
  <conditionalFormatting sqref="G61">
    <cfRule type="duplicateValues" dxfId="0" priority="18"/>
  </conditionalFormatting>
  <conditionalFormatting sqref="G63">
    <cfRule type="duplicateValues" dxfId="0" priority="13"/>
  </conditionalFormatting>
  <conditionalFormatting sqref="G65">
    <cfRule type="duplicateValues" dxfId="0" priority="3"/>
  </conditionalFormatting>
  <conditionalFormatting sqref="G66">
    <cfRule type="duplicateValues" dxfId="0" priority="2"/>
  </conditionalFormatting>
  <conditionalFormatting sqref="G69">
    <cfRule type="duplicateValues" dxfId="0" priority="25"/>
  </conditionalFormatting>
  <conditionalFormatting sqref="G71">
    <cfRule type="duplicateValues" dxfId="0" priority="17"/>
  </conditionalFormatting>
  <conditionalFormatting sqref="M173">
    <cfRule type="duplicateValues" dxfId="0" priority="21"/>
  </conditionalFormatting>
  <conditionalFormatting sqref="M246">
    <cfRule type="duplicateValues" dxfId="0" priority="16"/>
  </conditionalFormatting>
  <conditionalFormatting sqref="G247">
    <cfRule type="duplicateValues" dxfId="0" priority="15"/>
  </conditionalFormatting>
  <conditionalFormatting sqref="G250">
    <cfRule type="duplicateValues" dxfId="0" priority="11"/>
  </conditionalFormatting>
  <conditionalFormatting sqref="G251">
    <cfRule type="duplicateValues" dxfId="0" priority="9"/>
  </conditionalFormatting>
  <conditionalFormatting sqref="G252">
    <cfRule type="duplicateValues" dxfId="0" priority="1"/>
  </conditionalFormatting>
  <conditionalFormatting sqref="G253">
    <cfRule type="duplicateValues" dxfId="0" priority="5"/>
  </conditionalFormatting>
  <conditionalFormatting sqref="G255">
    <cfRule type="duplicateValues" dxfId="0" priority="19"/>
    <cfRule type="duplicateValues" dxfId="0" priority="20"/>
  </conditionalFormatting>
  <conditionalFormatting sqref="G307">
    <cfRule type="duplicateValues" dxfId="0" priority="8"/>
  </conditionalFormatting>
  <conditionalFormatting sqref="G313">
    <cfRule type="duplicateValues" dxfId="0" priority="10"/>
  </conditionalFormatting>
  <conditionalFormatting sqref="G75:G76">
    <cfRule type="duplicateValues" dxfId="0" priority="7"/>
  </conditionalFormatting>
  <conditionalFormatting sqref="G81:G82">
    <cfRule type="duplicateValues" dxfId="0" priority="14"/>
  </conditionalFormatting>
  <conditionalFormatting sqref="G90:G91">
    <cfRule type="duplicateValues" dxfId="0" priority="24"/>
  </conditionalFormatting>
  <conditionalFormatting sqref="G92:G94">
    <cfRule type="duplicateValues" dxfId="0" priority="23"/>
  </conditionalFormatting>
  <conditionalFormatting sqref="G154:G155">
    <cfRule type="duplicateValues" dxfId="0" priority="22"/>
  </conditionalFormatting>
  <conditionalFormatting sqref="G279:G306">
    <cfRule type="duplicateValues" dxfId="1" priority="90"/>
  </conditionalFormatting>
  <conditionalFormatting sqref="G308:G309">
    <cfRule type="duplicateValues" dxfId="0" priority="6"/>
  </conditionalFormatting>
  <conditionalFormatting sqref="C1 C5:C7">
    <cfRule type="duplicateValues" dxfId="0" priority="89"/>
  </conditionalFormatting>
  <pageMargins left="0.751388888888889" right="0.751388888888889" top="1" bottom="1" header="0.511805555555556" footer="0.511805555555556"/>
  <pageSetup paperSize="9" scale="49" fitToHeight="0" orientation="landscape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tabSelected="1" workbookViewId="0">
      <selection activeCell="F58" sqref="F58"/>
    </sheetView>
  </sheetViews>
  <sheetFormatPr defaultColWidth="9" defaultRowHeight="14.25"/>
  <cols>
    <col min="1" max="1" width="7.25" customWidth="1"/>
    <col min="2" max="2" width="17.25" customWidth="1"/>
    <col min="6" max="6" width="7.375" customWidth="1"/>
    <col min="7" max="7" width="4.875" customWidth="1"/>
    <col min="8" max="8" width="5.375" customWidth="1"/>
    <col min="9" max="9" width="6" customWidth="1"/>
    <col min="11" max="11" width="7.625" customWidth="1"/>
    <col min="12" max="12" width="6" customWidth="1"/>
    <col min="15" max="15" width="5.75" customWidth="1"/>
  </cols>
  <sheetData>
    <row r="1" ht="25.5" spans="1:15">
      <c r="A1" s="1" t="s">
        <v>1307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2</v>
      </c>
      <c r="B2" s="3" t="s">
        <v>22</v>
      </c>
      <c r="C2" s="3" t="s">
        <v>1308</v>
      </c>
      <c r="D2" s="2" t="s">
        <v>12</v>
      </c>
      <c r="E2" s="2"/>
      <c r="F2" s="2"/>
      <c r="G2" s="2"/>
      <c r="H2" s="2"/>
      <c r="I2" s="2" t="s">
        <v>13</v>
      </c>
      <c r="J2" s="2"/>
      <c r="K2" s="2"/>
      <c r="L2" s="2"/>
      <c r="M2" s="2"/>
      <c r="N2" s="2"/>
      <c r="O2" s="2" t="s">
        <v>16</v>
      </c>
    </row>
    <row r="3" spans="1:15">
      <c r="A3" s="2"/>
      <c r="B3" s="4"/>
      <c r="C3" s="4"/>
      <c r="D3" s="2" t="s">
        <v>17</v>
      </c>
      <c r="E3" s="2" t="s">
        <v>18</v>
      </c>
      <c r="F3" s="2"/>
      <c r="G3" s="2"/>
      <c r="H3" s="2"/>
      <c r="I3" s="2" t="s">
        <v>19</v>
      </c>
      <c r="J3" s="2" t="s">
        <v>20</v>
      </c>
      <c r="K3" s="2" t="s">
        <v>21</v>
      </c>
      <c r="L3" s="2" t="s">
        <v>18</v>
      </c>
      <c r="M3" s="2"/>
      <c r="N3" s="2"/>
      <c r="O3" s="2"/>
    </row>
    <row r="4" ht="94.5" spans="1:15">
      <c r="A4" s="2"/>
      <c r="B4" s="5"/>
      <c r="C4" s="5"/>
      <c r="D4" s="2"/>
      <c r="E4" s="2" t="s">
        <v>27</v>
      </c>
      <c r="F4" s="2" t="s">
        <v>28</v>
      </c>
      <c r="G4" s="2" t="s">
        <v>29</v>
      </c>
      <c r="H4" s="2" t="s">
        <v>30</v>
      </c>
      <c r="I4" s="2"/>
      <c r="J4" s="2"/>
      <c r="K4" s="2"/>
      <c r="L4" s="2" t="s">
        <v>31</v>
      </c>
      <c r="M4" s="2" t="s">
        <v>32</v>
      </c>
      <c r="N4" s="2" t="s">
        <v>33</v>
      </c>
      <c r="O4" s="2"/>
    </row>
    <row r="5" spans="1:15">
      <c r="A5" s="6" t="s">
        <v>34</v>
      </c>
      <c r="B5" s="7"/>
      <c r="C5" s="7">
        <f t="shared" ref="C5:F5" si="0">SUM(C6+C28+C36+C50+C53+C56)</f>
        <v>271</v>
      </c>
      <c r="D5" s="6">
        <f t="shared" si="0"/>
        <v>22614.14</v>
      </c>
      <c r="E5" s="6">
        <f t="shared" si="0"/>
        <v>22419.74</v>
      </c>
      <c r="F5" s="6">
        <f t="shared" si="0"/>
        <v>152.2</v>
      </c>
      <c r="G5" s="6"/>
      <c r="H5" s="6"/>
      <c r="I5" s="6">
        <f t="shared" ref="I5:N5" si="1">SUM(I6+I28+I36+I50+I53+I56)</f>
        <v>2571</v>
      </c>
      <c r="J5" s="6">
        <f t="shared" si="1"/>
        <v>209994</v>
      </c>
      <c r="K5" s="6">
        <f t="shared" si="1"/>
        <v>558250</v>
      </c>
      <c r="L5" s="6">
        <f t="shared" si="1"/>
        <v>2569</v>
      </c>
      <c r="M5" s="6">
        <f t="shared" si="1"/>
        <v>51876</v>
      </c>
      <c r="N5" s="6">
        <f t="shared" si="1"/>
        <v>137767</v>
      </c>
      <c r="O5" s="6"/>
    </row>
    <row r="6" spans="1:15">
      <c r="A6" s="8" t="s">
        <v>35</v>
      </c>
      <c r="B6" s="8" t="s">
        <v>1309</v>
      </c>
      <c r="C6" s="8">
        <f t="shared" ref="C6:N6" si="2">SUM(C7+C11+C16+C19+C21+C23+C26)</f>
        <v>106</v>
      </c>
      <c r="D6" s="8">
        <f t="shared" si="2"/>
        <v>9499.14</v>
      </c>
      <c r="E6" s="8">
        <f t="shared" si="2"/>
        <v>9304.74</v>
      </c>
      <c r="F6" s="8">
        <f t="shared" si="2"/>
        <v>152.2</v>
      </c>
      <c r="G6" s="8"/>
      <c r="H6" s="8"/>
      <c r="I6" s="8">
        <f t="shared" si="2"/>
        <v>1562</v>
      </c>
      <c r="J6" s="8">
        <f t="shared" si="2"/>
        <v>68777</v>
      </c>
      <c r="K6" s="8">
        <f t="shared" si="2"/>
        <v>201557</v>
      </c>
      <c r="L6" s="8">
        <f t="shared" si="2"/>
        <v>1562</v>
      </c>
      <c r="M6" s="8">
        <f t="shared" si="2"/>
        <v>20597</v>
      </c>
      <c r="N6" s="8">
        <f t="shared" si="2"/>
        <v>51746</v>
      </c>
      <c r="O6" s="8"/>
    </row>
    <row r="7" spans="1:15">
      <c r="A7" s="8" t="s">
        <v>37</v>
      </c>
      <c r="B7" s="8" t="s">
        <v>38</v>
      </c>
      <c r="C7" s="8">
        <f t="shared" ref="C7:F7" si="3">SUM(C8:C10)</f>
        <v>65</v>
      </c>
      <c r="D7" s="8">
        <f t="shared" si="3"/>
        <v>4784.14</v>
      </c>
      <c r="E7" s="8">
        <f t="shared" si="3"/>
        <v>4589.74</v>
      </c>
      <c r="F7" s="8">
        <f t="shared" si="3"/>
        <v>152.2</v>
      </c>
      <c r="G7" s="8"/>
      <c r="H7" s="8"/>
      <c r="I7" s="8">
        <f t="shared" ref="I7:N7" si="4">SUM(I8:I10)</f>
        <v>1372</v>
      </c>
      <c r="J7" s="8">
        <f t="shared" si="4"/>
        <v>49815</v>
      </c>
      <c r="K7" s="8">
        <f t="shared" si="4"/>
        <v>134028</v>
      </c>
      <c r="L7" s="8">
        <f t="shared" si="4"/>
        <v>1372</v>
      </c>
      <c r="M7" s="8">
        <f t="shared" si="4"/>
        <v>16802</v>
      </c>
      <c r="N7" s="8">
        <f t="shared" si="4"/>
        <v>40342</v>
      </c>
      <c r="O7" s="8"/>
    </row>
    <row r="8" spans="1:15">
      <c r="A8" s="9">
        <v>1</v>
      </c>
      <c r="B8" s="9" t="s">
        <v>40</v>
      </c>
      <c r="C8" s="9">
        <v>58</v>
      </c>
      <c r="D8" s="10">
        <v>4181.94</v>
      </c>
      <c r="E8" s="10">
        <v>3987.54</v>
      </c>
      <c r="F8" s="10">
        <v>152.2</v>
      </c>
      <c r="G8" s="10"/>
      <c r="H8" s="10"/>
      <c r="I8" s="11">
        <v>1365</v>
      </c>
      <c r="J8" s="12">
        <v>46068</v>
      </c>
      <c r="K8" s="13">
        <v>121478</v>
      </c>
      <c r="L8" s="12">
        <v>1365</v>
      </c>
      <c r="M8" s="14">
        <v>15293</v>
      </c>
      <c r="N8" s="12">
        <v>36199</v>
      </c>
      <c r="O8" s="9"/>
    </row>
    <row r="9" spans="1:15">
      <c r="A9" s="9">
        <v>2</v>
      </c>
      <c r="B9" s="9" t="s">
        <v>335</v>
      </c>
      <c r="C9" s="9">
        <v>3</v>
      </c>
      <c r="D9" s="15">
        <v>507.2</v>
      </c>
      <c r="E9" s="15">
        <v>507.2</v>
      </c>
      <c r="F9" s="15"/>
      <c r="G9" s="15"/>
      <c r="H9" s="15"/>
      <c r="I9" s="13">
        <v>3</v>
      </c>
      <c r="J9" s="13">
        <v>840</v>
      </c>
      <c r="K9" s="13">
        <v>2497</v>
      </c>
      <c r="L9" s="13">
        <v>3</v>
      </c>
      <c r="M9" s="13">
        <v>264</v>
      </c>
      <c r="N9" s="13">
        <v>896</v>
      </c>
      <c r="O9" s="9"/>
    </row>
    <row r="10" ht="17" customHeight="1" spans="1:15">
      <c r="A10" s="9">
        <v>3</v>
      </c>
      <c r="B10" s="9" t="s">
        <v>356</v>
      </c>
      <c r="C10" s="9">
        <v>4</v>
      </c>
      <c r="D10" s="15">
        <v>95</v>
      </c>
      <c r="E10" s="15">
        <v>95</v>
      </c>
      <c r="F10" s="15"/>
      <c r="G10" s="15"/>
      <c r="H10" s="15"/>
      <c r="I10" s="13">
        <v>4</v>
      </c>
      <c r="J10" s="13">
        <v>2907</v>
      </c>
      <c r="K10" s="13">
        <v>10053</v>
      </c>
      <c r="L10" s="13">
        <v>4</v>
      </c>
      <c r="M10" s="13">
        <v>1245</v>
      </c>
      <c r="N10" s="13">
        <v>3247</v>
      </c>
      <c r="O10" s="9"/>
    </row>
    <row r="11" spans="1:15">
      <c r="A11" s="8" t="s">
        <v>376</v>
      </c>
      <c r="B11" s="8" t="s">
        <v>377</v>
      </c>
      <c r="C11" s="8">
        <f>SUM(C12:C15)</f>
        <v>6</v>
      </c>
      <c r="D11" s="8">
        <f t="shared" ref="D11:N11" si="5">SUM(D12:D15)</f>
        <v>260</v>
      </c>
      <c r="E11" s="8">
        <f t="shared" si="5"/>
        <v>260</v>
      </c>
      <c r="F11" s="8"/>
      <c r="G11" s="8"/>
      <c r="H11" s="8"/>
      <c r="I11" s="8">
        <f t="shared" si="5"/>
        <v>6</v>
      </c>
      <c r="J11" s="8">
        <f t="shared" si="5"/>
        <v>3403</v>
      </c>
      <c r="K11" s="8">
        <f t="shared" si="5"/>
        <v>9922</v>
      </c>
      <c r="L11" s="8">
        <f t="shared" si="5"/>
        <v>6</v>
      </c>
      <c r="M11" s="8">
        <f t="shared" si="5"/>
        <v>323</v>
      </c>
      <c r="N11" s="8">
        <f t="shared" si="5"/>
        <v>1025</v>
      </c>
      <c r="O11" s="8"/>
    </row>
    <row r="12" ht="22.5" spans="1:15">
      <c r="A12" s="9">
        <v>1</v>
      </c>
      <c r="B12" s="9" t="s">
        <v>378</v>
      </c>
      <c r="C12" s="9">
        <v>3</v>
      </c>
      <c r="D12" s="15">
        <v>45</v>
      </c>
      <c r="E12" s="15">
        <v>45</v>
      </c>
      <c r="F12" s="15"/>
      <c r="G12" s="15"/>
      <c r="H12" s="15"/>
      <c r="I12" s="13">
        <v>3</v>
      </c>
      <c r="J12" s="13">
        <v>1623</v>
      </c>
      <c r="K12" s="13">
        <v>4956</v>
      </c>
      <c r="L12" s="13">
        <v>3</v>
      </c>
      <c r="M12" s="13">
        <v>153</v>
      </c>
      <c r="N12" s="13">
        <v>485</v>
      </c>
      <c r="O12" s="9"/>
    </row>
    <row r="13" spans="1:15">
      <c r="A13" s="9">
        <v>2</v>
      </c>
      <c r="B13" s="9" t="s">
        <v>394</v>
      </c>
      <c r="C13" s="9">
        <v>1</v>
      </c>
      <c r="D13" s="15">
        <v>15</v>
      </c>
      <c r="E13" s="15">
        <v>15</v>
      </c>
      <c r="F13" s="15"/>
      <c r="G13" s="15"/>
      <c r="H13" s="15"/>
      <c r="I13" s="13">
        <v>1</v>
      </c>
      <c r="J13" s="13">
        <v>346</v>
      </c>
      <c r="K13" s="13">
        <v>500</v>
      </c>
      <c r="L13" s="13">
        <v>1</v>
      </c>
      <c r="M13" s="13">
        <v>28</v>
      </c>
      <c r="N13" s="13">
        <v>94</v>
      </c>
      <c r="O13" s="9"/>
    </row>
    <row r="14" spans="1:15">
      <c r="A14" s="9">
        <v>3</v>
      </c>
      <c r="B14" s="13" t="s">
        <v>401</v>
      </c>
      <c r="C14" s="9">
        <v>1</v>
      </c>
      <c r="D14" s="15">
        <v>100</v>
      </c>
      <c r="E14" s="15">
        <v>100</v>
      </c>
      <c r="F14" s="15"/>
      <c r="G14" s="15"/>
      <c r="H14" s="15"/>
      <c r="I14" s="13">
        <v>1</v>
      </c>
      <c r="J14" s="13">
        <v>717</v>
      </c>
      <c r="K14" s="13">
        <v>2233</v>
      </c>
      <c r="L14" s="13">
        <v>1</v>
      </c>
      <c r="M14" s="13">
        <v>71</v>
      </c>
      <c r="N14" s="13">
        <v>223</v>
      </c>
      <c r="O14" s="9"/>
    </row>
    <row r="15" ht="17" customHeight="1" spans="1:15">
      <c r="A15" s="9">
        <v>4</v>
      </c>
      <c r="B15" s="13" t="s">
        <v>405</v>
      </c>
      <c r="C15" s="9">
        <v>1</v>
      </c>
      <c r="D15" s="15">
        <v>100</v>
      </c>
      <c r="E15" s="15">
        <v>100</v>
      </c>
      <c r="F15" s="15"/>
      <c r="G15" s="15"/>
      <c r="H15" s="15"/>
      <c r="I15" s="13">
        <v>1</v>
      </c>
      <c r="J15" s="13">
        <v>717</v>
      </c>
      <c r="K15" s="13">
        <v>2233</v>
      </c>
      <c r="L15" s="13">
        <v>1</v>
      </c>
      <c r="M15" s="13">
        <v>71</v>
      </c>
      <c r="N15" s="13">
        <v>223</v>
      </c>
      <c r="O15" s="9"/>
    </row>
    <row r="16" spans="1:15">
      <c r="A16" s="8" t="s">
        <v>407</v>
      </c>
      <c r="B16" s="8" t="s">
        <v>408</v>
      </c>
      <c r="C16" s="8">
        <f>SUM(C17:C18)</f>
        <v>30</v>
      </c>
      <c r="D16" s="8">
        <f t="shared" ref="D16:N16" si="6">SUM(D17:D18)</f>
        <v>3226</v>
      </c>
      <c r="E16" s="8">
        <f t="shared" si="6"/>
        <v>3226</v>
      </c>
      <c r="F16" s="8"/>
      <c r="G16" s="8"/>
      <c r="H16" s="8"/>
      <c r="I16" s="8">
        <f t="shared" si="6"/>
        <v>30</v>
      </c>
      <c r="J16" s="8">
        <f t="shared" si="6"/>
        <v>11575</v>
      </c>
      <c r="K16" s="8">
        <f t="shared" si="6"/>
        <v>37718</v>
      </c>
      <c r="L16" s="8">
        <f t="shared" si="6"/>
        <v>30</v>
      </c>
      <c r="M16" s="8">
        <f t="shared" si="6"/>
        <v>1969</v>
      </c>
      <c r="N16" s="8">
        <f t="shared" si="6"/>
        <v>6333</v>
      </c>
      <c r="O16" s="8"/>
    </row>
    <row r="17" spans="1:15">
      <c r="A17" s="9">
        <v>1</v>
      </c>
      <c r="B17" s="9" t="s">
        <v>409</v>
      </c>
      <c r="C17" s="9">
        <v>20</v>
      </c>
      <c r="D17" s="15">
        <v>3005</v>
      </c>
      <c r="E17" s="15">
        <v>3005</v>
      </c>
      <c r="F17" s="15"/>
      <c r="G17" s="15"/>
      <c r="H17" s="15"/>
      <c r="I17" s="13">
        <v>20</v>
      </c>
      <c r="J17" s="13">
        <v>4861</v>
      </c>
      <c r="K17" s="13">
        <v>16469</v>
      </c>
      <c r="L17" s="13">
        <v>20</v>
      </c>
      <c r="M17" s="13">
        <v>755</v>
      </c>
      <c r="N17" s="13">
        <v>2554</v>
      </c>
      <c r="O17" s="9"/>
    </row>
    <row r="18" spans="1:15">
      <c r="A18" s="9">
        <v>2</v>
      </c>
      <c r="B18" s="9" t="s">
        <v>500</v>
      </c>
      <c r="C18" s="9">
        <v>10</v>
      </c>
      <c r="D18" s="15">
        <v>221</v>
      </c>
      <c r="E18" s="15">
        <v>221</v>
      </c>
      <c r="F18" s="15"/>
      <c r="G18" s="15"/>
      <c r="H18" s="15"/>
      <c r="I18" s="13">
        <v>10</v>
      </c>
      <c r="J18" s="13">
        <v>6714</v>
      </c>
      <c r="K18" s="13">
        <v>21249</v>
      </c>
      <c r="L18" s="13">
        <v>10</v>
      </c>
      <c r="M18" s="13">
        <v>1214</v>
      </c>
      <c r="N18" s="13">
        <v>3779</v>
      </c>
      <c r="O18" s="9"/>
    </row>
    <row r="19" ht="22.5" spans="1:15">
      <c r="A19" s="8" t="s">
        <v>548</v>
      </c>
      <c r="B19" s="16" t="s">
        <v>549</v>
      </c>
      <c r="C19" s="8">
        <v>1</v>
      </c>
      <c r="D19" s="17">
        <v>750</v>
      </c>
      <c r="E19" s="17">
        <v>750</v>
      </c>
      <c r="F19" s="10"/>
      <c r="G19" s="10"/>
      <c r="H19" s="10"/>
      <c r="I19" s="16">
        <v>15</v>
      </c>
      <c r="J19" s="16">
        <v>1125</v>
      </c>
      <c r="K19" s="16">
        <v>12059</v>
      </c>
      <c r="L19" s="16">
        <v>15</v>
      </c>
      <c r="M19" s="16">
        <v>429</v>
      </c>
      <c r="N19" s="16">
        <v>1529</v>
      </c>
      <c r="O19" s="9"/>
    </row>
    <row r="20" ht="22.5" spans="1:15">
      <c r="A20" s="9">
        <v>1</v>
      </c>
      <c r="B20" s="11" t="s">
        <v>549</v>
      </c>
      <c r="C20" s="9">
        <v>1</v>
      </c>
      <c r="D20" s="10">
        <v>750</v>
      </c>
      <c r="E20" s="10">
        <v>750</v>
      </c>
      <c r="F20" s="10"/>
      <c r="G20" s="10"/>
      <c r="H20" s="10"/>
      <c r="I20" s="11">
        <v>15</v>
      </c>
      <c r="J20" s="11">
        <v>1125</v>
      </c>
      <c r="K20" s="11">
        <v>12059</v>
      </c>
      <c r="L20" s="11">
        <v>15</v>
      </c>
      <c r="M20" s="11">
        <v>429</v>
      </c>
      <c r="N20" s="11">
        <v>1529</v>
      </c>
      <c r="O20" s="9"/>
    </row>
    <row r="21" spans="1:15">
      <c r="A21" s="8" t="s">
        <v>556</v>
      </c>
      <c r="B21" s="16" t="s">
        <v>557</v>
      </c>
      <c r="C21" s="18">
        <v>1</v>
      </c>
      <c r="D21" s="17">
        <v>72</v>
      </c>
      <c r="E21" s="17">
        <v>72</v>
      </c>
      <c r="F21" s="10"/>
      <c r="G21" s="10"/>
      <c r="H21" s="10"/>
      <c r="I21" s="16">
        <v>60</v>
      </c>
      <c r="J21" s="16">
        <v>1548</v>
      </c>
      <c r="K21" s="16">
        <v>4587</v>
      </c>
      <c r="L21" s="16">
        <v>60</v>
      </c>
      <c r="M21" s="16">
        <v>114</v>
      </c>
      <c r="N21" s="16">
        <v>331</v>
      </c>
      <c r="O21" s="9"/>
    </row>
    <row r="22" spans="1:15">
      <c r="A22" s="9">
        <v>1</v>
      </c>
      <c r="B22" s="11" t="s">
        <v>558</v>
      </c>
      <c r="C22" s="19">
        <v>1</v>
      </c>
      <c r="D22" s="10">
        <v>72</v>
      </c>
      <c r="E22" s="10">
        <v>72</v>
      </c>
      <c r="F22" s="10"/>
      <c r="G22" s="10"/>
      <c r="H22" s="10"/>
      <c r="I22" s="11">
        <v>60</v>
      </c>
      <c r="J22" s="11">
        <v>1548</v>
      </c>
      <c r="K22" s="11">
        <v>4587</v>
      </c>
      <c r="L22" s="11">
        <v>60</v>
      </c>
      <c r="M22" s="11">
        <v>114</v>
      </c>
      <c r="N22" s="11">
        <v>331</v>
      </c>
      <c r="O22" s="9"/>
    </row>
    <row r="23" spans="1:15">
      <c r="A23" s="20" t="s">
        <v>565</v>
      </c>
      <c r="B23" s="16" t="s">
        <v>566</v>
      </c>
      <c r="C23" s="9">
        <f>SUM(C24:C25)</f>
        <v>2</v>
      </c>
      <c r="D23" s="21">
        <f t="shared" ref="D23:N23" si="7">SUM(D24:D25)</f>
        <v>303.2</v>
      </c>
      <c r="E23" s="21">
        <f t="shared" si="7"/>
        <v>303.2</v>
      </c>
      <c r="F23" s="21"/>
      <c r="G23" s="21"/>
      <c r="H23" s="21"/>
      <c r="I23" s="20">
        <f t="shared" si="7"/>
        <v>74</v>
      </c>
      <c r="J23" s="20">
        <f t="shared" si="7"/>
        <v>810</v>
      </c>
      <c r="K23" s="20">
        <f t="shared" si="7"/>
        <v>1756</v>
      </c>
      <c r="L23" s="20">
        <f t="shared" si="7"/>
        <v>74</v>
      </c>
      <c r="M23" s="20">
        <f t="shared" si="7"/>
        <v>757</v>
      </c>
      <c r="N23" s="20">
        <f t="shared" si="7"/>
        <v>1708</v>
      </c>
      <c r="O23" s="9"/>
    </row>
    <row r="24" spans="1:15">
      <c r="A24" s="9">
        <v>1</v>
      </c>
      <c r="B24" s="11" t="s">
        <v>567</v>
      </c>
      <c r="C24" s="9">
        <v>1</v>
      </c>
      <c r="D24" s="10">
        <v>231.2</v>
      </c>
      <c r="E24" s="10">
        <v>231.2</v>
      </c>
      <c r="F24" s="10"/>
      <c r="G24" s="10"/>
      <c r="H24" s="10"/>
      <c r="I24" s="11">
        <v>60</v>
      </c>
      <c r="J24" s="11">
        <v>754</v>
      </c>
      <c r="K24" s="11">
        <v>1700</v>
      </c>
      <c r="L24" s="11">
        <v>60</v>
      </c>
      <c r="M24" s="11">
        <v>754</v>
      </c>
      <c r="N24" s="11">
        <v>1700</v>
      </c>
      <c r="O24" s="9"/>
    </row>
    <row r="25" spans="1:15">
      <c r="A25" s="9">
        <v>2</v>
      </c>
      <c r="B25" s="11" t="s">
        <v>573</v>
      </c>
      <c r="C25" s="9">
        <v>1</v>
      </c>
      <c r="D25" s="10">
        <v>72</v>
      </c>
      <c r="E25" s="10">
        <v>72</v>
      </c>
      <c r="F25" s="10"/>
      <c r="G25" s="10"/>
      <c r="H25" s="10"/>
      <c r="I25" s="11">
        <v>14</v>
      </c>
      <c r="J25" s="11">
        <v>56</v>
      </c>
      <c r="K25" s="11">
        <v>56</v>
      </c>
      <c r="L25" s="11">
        <v>14</v>
      </c>
      <c r="M25" s="11">
        <v>3</v>
      </c>
      <c r="N25" s="11">
        <v>8</v>
      </c>
      <c r="O25" s="9"/>
    </row>
    <row r="26" spans="1:15">
      <c r="A26" s="20" t="s">
        <v>579</v>
      </c>
      <c r="B26" s="16" t="s">
        <v>580</v>
      </c>
      <c r="C26" s="8">
        <v>1</v>
      </c>
      <c r="D26" s="17">
        <v>103.8</v>
      </c>
      <c r="E26" s="17">
        <v>103.8</v>
      </c>
      <c r="F26" s="17"/>
      <c r="G26" s="17"/>
      <c r="H26" s="17"/>
      <c r="I26" s="16">
        <v>5</v>
      </c>
      <c r="J26" s="16">
        <v>501</v>
      </c>
      <c r="K26" s="16">
        <v>1487</v>
      </c>
      <c r="L26" s="16">
        <v>5</v>
      </c>
      <c r="M26" s="16">
        <v>203</v>
      </c>
      <c r="N26" s="16">
        <v>478</v>
      </c>
      <c r="O26" s="9"/>
    </row>
    <row r="27" spans="1:15">
      <c r="A27" s="9">
        <v>1</v>
      </c>
      <c r="B27" s="11" t="s">
        <v>581</v>
      </c>
      <c r="C27" s="9">
        <v>1</v>
      </c>
      <c r="D27" s="10">
        <v>103.8</v>
      </c>
      <c r="E27" s="10">
        <v>103.8</v>
      </c>
      <c r="F27" s="10"/>
      <c r="G27" s="10"/>
      <c r="H27" s="10"/>
      <c r="I27" s="11">
        <v>5</v>
      </c>
      <c r="J27" s="11">
        <v>501</v>
      </c>
      <c r="K27" s="11">
        <v>1487</v>
      </c>
      <c r="L27" s="11">
        <v>5</v>
      </c>
      <c r="M27" s="11">
        <v>203</v>
      </c>
      <c r="N27" s="11">
        <v>478</v>
      </c>
      <c r="O27" s="9"/>
    </row>
    <row r="28" spans="1:15">
      <c r="A28" s="22" t="s">
        <v>587</v>
      </c>
      <c r="B28" s="8" t="s">
        <v>588</v>
      </c>
      <c r="C28" s="8">
        <f>SUM(C29+C31+C34)</f>
        <v>8</v>
      </c>
      <c r="D28" s="17">
        <f t="shared" ref="D28:N28" si="8">SUM(D29+D31+D34)</f>
        <v>1452.8</v>
      </c>
      <c r="E28" s="17">
        <f t="shared" si="8"/>
        <v>1452.8</v>
      </c>
      <c r="F28" s="17"/>
      <c r="G28" s="17"/>
      <c r="H28" s="17"/>
      <c r="I28" s="23">
        <f t="shared" si="8"/>
        <v>478</v>
      </c>
      <c r="J28" s="23">
        <f t="shared" si="8"/>
        <v>13148</v>
      </c>
      <c r="K28" s="23">
        <f t="shared" si="8"/>
        <v>33449</v>
      </c>
      <c r="L28" s="23">
        <f t="shared" si="8"/>
        <v>477</v>
      </c>
      <c r="M28" s="23">
        <f t="shared" si="8"/>
        <v>12678</v>
      </c>
      <c r="N28" s="23">
        <f t="shared" si="8"/>
        <v>32142</v>
      </c>
      <c r="O28" s="8"/>
    </row>
    <row r="29" spans="1:15">
      <c r="A29" s="22" t="s">
        <v>37</v>
      </c>
      <c r="B29" s="8" t="s">
        <v>589</v>
      </c>
      <c r="C29" s="8">
        <v>5</v>
      </c>
      <c r="D29" s="17">
        <v>65</v>
      </c>
      <c r="E29" s="17">
        <v>65</v>
      </c>
      <c r="F29" s="17"/>
      <c r="G29" s="17"/>
      <c r="H29" s="17"/>
      <c r="I29" s="23">
        <v>6</v>
      </c>
      <c r="J29" s="23">
        <v>716</v>
      </c>
      <c r="K29" s="23">
        <v>2177</v>
      </c>
      <c r="L29" s="23">
        <v>5</v>
      </c>
      <c r="M29" s="23">
        <v>246</v>
      </c>
      <c r="N29" s="23">
        <v>870</v>
      </c>
      <c r="O29" s="24"/>
    </row>
    <row r="30" spans="1:15">
      <c r="A30" s="25">
        <v>1</v>
      </c>
      <c r="B30" s="9" t="s">
        <v>590</v>
      </c>
      <c r="C30" s="9">
        <v>5</v>
      </c>
      <c r="D30" s="10">
        <v>65</v>
      </c>
      <c r="E30" s="10">
        <v>65</v>
      </c>
      <c r="F30" s="10"/>
      <c r="G30" s="10"/>
      <c r="H30" s="10"/>
      <c r="I30" s="26">
        <v>5</v>
      </c>
      <c r="J30" s="26">
        <v>174</v>
      </c>
      <c r="K30" s="26">
        <v>397</v>
      </c>
      <c r="L30" s="26">
        <v>4</v>
      </c>
      <c r="M30" s="26">
        <v>61</v>
      </c>
      <c r="N30" s="26">
        <v>112</v>
      </c>
      <c r="O30" s="27"/>
    </row>
    <row r="31" spans="1:15">
      <c r="A31" s="8" t="s">
        <v>376</v>
      </c>
      <c r="B31" s="20" t="s">
        <v>614</v>
      </c>
      <c r="C31" s="8">
        <f>SUM(C32:C33)</f>
        <v>2</v>
      </c>
      <c r="D31" s="17">
        <f t="shared" ref="D31:N31" si="9">SUM(D32:D33)</f>
        <v>1070.6</v>
      </c>
      <c r="E31" s="17">
        <f t="shared" si="9"/>
        <v>1070.6</v>
      </c>
      <c r="F31" s="17"/>
      <c r="G31" s="17"/>
      <c r="H31" s="17"/>
      <c r="I31" s="23">
        <f t="shared" si="9"/>
        <v>348</v>
      </c>
      <c r="J31" s="23">
        <f t="shared" si="9"/>
        <v>12015</v>
      </c>
      <c r="K31" s="23">
        <f t="shared" si="9"/>
        <v>30650</v>
      </c>
      <c r="L31" s="23">
        <f t="shared" si="9"/>
        <v>348</v>
      </c>
      <c r="M31" s="23">
        <f t="shared" si="9"/>
        <v>12015</v>
      </c>
      <c r="N31" s="23">
        <f t="shared" si="9"/>
        <v>30650</v>
      </c>
      <c r="O31" s="27"/>
    </row>
    <row r="32" spans="1:15">
      <c r="A32" s="25">
        <v>1</v>
      </c>
      <c r="B32" s="13" t="s">
        <v>615</v>
      </c>
      <c r="C32" s="9">
        <v>1</v>
      </c>
      <c r="D32" s="10">
        <v>976.8</v>
      </c>
      <c r="E32" s="10">
        <v>976.8</v>
      </c>
      <c r="F32" s="10"/>
      <c r="G32" s="10"/>
      <c r="H32" s="10"/>
      <c r="I32" s="26">
        <v>230</v>
      </c>
      <c r="J32" s="26">
        <v>11587</v>
      </c>
      <c r="K32" s="26">
        <v>30000</v>
      </c>
      <c r="L32" s="26">
        <v>230</v>
      </c>
      <c r="M32" s="26">
        <v>11587</v>
      </c>
      <c r="N32" s="26">
        <v>30000</v>
      </c>
      <c r="O32" s="27"/>
    </row>
    <row r="33" spans="1:15">
      <c r="A33" s="25">
        <v>2</v>
      </c>
      <c r="B33" s="13" t="s">
        <v>620</v>
      </c>
      <c r="C33" s="9">
        <v>1</v>
      </c>
      <c r="D33" s="10">
        <v>93.8</v>
      </c>
      <c r="E33" s="10">
        <v>93.8</v>
      </c>
      <c r="F33" s="10"/>
      <c r="G33" s="10"/>
      <c r="H33" s="10"/>
      <c r="I33" s="26">
        <v>118</v>
      </c>
      <c r="J33" s="26">
        <v>428</v>
      </c>
      <c r="K33" s="26">
        <v>650</v>
      </c>
      <c r="L33" s="26">
        <v>118</v>
      </c>
      <c r="M33" s="26">
        <v>428</v>
      </c>
      <c r="N33" s="26">
        <v>650</v>
      </c>
      <c r="O33" s="27"/>
    </row>
    <row r="34" spans="1:15">
      <c r="A34" s="8" t="s">
        <v>407</v>
      </c>
      <c r="B34" s="20" t="s">
        <v>626</v>
      </c>
      <c r="C34" s="9">
        <v>1</v>
      </c>
      <c r="D34" s="17">
        <v>317.2</v>
      </c>
      <c r="E34" s="17">
        <v>317.2</v>
      </c>
      <c r="F34" s="10"/>
      <c r="G34" s="10"/>
      <c r="H34" s="10"/>
      <c r="I34" s="23">
        <v>124</v>
      </c>
      <c r="J34" s="23">
        <v>417</v>
      </c>
      <c r="K34" s="23">
        <v>622</v>
      </c>
      <c r="L34" s="23">
        <v>124</v>
      </c>
      <c r="M34" s="23">
        <v>417</v>
      </c>
      <c r="N34" s="23">
        <v>622</v>
      </c>
      <c r="O34" s="27"/>
    </row>
    <row r="35" spans="1:15">
      <c r="A35" s="25">
        <v>1</v>
      </c>
      <c r="B35" s="11" t="s">
        <v>626</v>
      </c>
      <c r="C35" s="9">
        <v>1</v>
      </c>
      <c r="D35" s="10">
        <v>317.2</v>
      </c>
      <c r="E35" s="10">
        <v>317.2</v>
      </c>
      <c r="F35" s="10"/>
      <c r="G35" s="10"/>
      <c r="H35" s="10"/>
      <c r="I35" s="26">
        <v>124</v>
      </c>
      <c r="J35" s="26">
        <v>417</v>
      </c>
      <c r="K35" s="26">
        <v>622</v>
      </c>
      <c r="L35" s="26">
        <v>124</v>
      </c>
      <c r="M35" s="26">
        <v>417</v>
      </c>
      <c r="N35" s="26">
        <v>622</v>
      </c>
      <c r="O35" s="27"/>
    </row>
    <row r="36" ht="18" customHeight="1" spans="1:15">
      <c r="A36" s="8" t="s">
        <v>631</v>
      </c>
      <c r="B36" s="8" t="s">
        <v>632</v>
      </c>
      <c r="C36" s="8">
        <f>SUM(C37+C43+C47)</f>
        <v>151</v>
      </c>
      <c r="D36" s="8">
        <f t="shared" ref="D36:N36" si="10">SUM(D37+D43+D47)</f>
        <v>10659.2</v>
      </c>
      <c r="E36" s="8">
        <f t="shared" si="10"/>
        <v>10659.2</v>
      </c>
      <c r="F36" s="8"/>
      <c r="G36" s="8"/>
      <c r="H36" s="8"/>
      <c r="I36" s="8">
        <f t="shared" si="10"/>
        <v>287</v>
      </c>
      <c r="J36" s="8">
        <f t="shared" si="10"/>
        <v>125711</v>
      </c>
      <c r="K36" s="8">
        <f t="shared" si="10"/>
        <v>312445</v>
      </c>
      <c r="L36" s="8">
        <f t="shared" si="10"/>
        <v>287</v>
      </c>
      <c r="M36" s="8">
        <f t="shared" si="10"/>
        <v>16889</v>
      </c>
      <c r="N36" s="8">
        <f t="shared" si="10"/>
        <v>45090</v>
      </c>
      <c r="O36" s="8"/>
    </row>
    <row r="37" spans="1:15">
      <c r="A37" s="8" t="s">
        <v>37</v>
      </c>
      <c r="B37" s="8" t="s">
        <v>633</v>
      </c>
      <c r="C37" s="8">
        <f>SUM(C38:C42)</f>
        <v>113</v>
      </c>
      <c r="D37" s="8">
        <f t="shared" ref="D37:N37" si="11">SUM(D38:D42)</f>
        <v>7433.2</v>
      </c>
      <c r="E37" s="8">
        <f t="shared" si="11"/>
        <v>7433.2</v>
      </c>
      <c r="F37" s="8"/>
      <c r="G37" s="8"/>
      <c r="H37" s="8"/>
      <c r="I37" s="8">
        <f t="shared" si="11"/>
        <v>216</v>
      </c>
      <c r="J37" s="8">
        <f t="shared" si="11"/>
        <v>78532</v>
      </c>
      <c r="K37" s="8">
        <f t="shared" si="11"/>
        <v>184557</v>
      </c>
      <c r="L37" s="8">
        <f t="shared" si="11"/>
        <v>216</v>
      </c>
      <c r="M37" s="8">
        <f t="shared" si="11"/>
        <v>10684</v>
      </c>
      <c r="N37" s="8">
        <f t="shared" si="11"/>
        <v>27447</v>
      </c>
      <c r="O37" s="8"/>
    </row>
    <row r="38" ht="16" customHeight="1" spans="1:15">
      <c r="A38" s="9">
        <v>1</v>
      </c>
      <c r="B38" s="9" t="s">
        <v>634</v>
      </c>
      <c r="C38" s="9">
        <v>100</v>
      </c>
      <c r="D38" s="15">
        <v>6158.3</v>
      </c>
      <c r="E38" s="15">
        <v>6158.3</v>
      </c>
      <c r="F38" s="15"/>
      <c r="G38" s="15"/>
      <c r="H38" s="15"/>
      <c r="I38" s="13">
        <v>189</v>
      </c>
      <c r="J38" s="13">
        <v>68806</v>
      </c>
      <c r="K38" s="13">
        <v>158411</v>
      </c>
      <c r="L38" s="13">
        <v>188</v>
      </c>
      <c r="M38" s="13">
        <v>8345</v>
      </c>
      <c r="N38" s="13">
        <v>20877</v>
      </c>
      <c r="O38" s="9"/>
    </row>
    <row r="39" ht="22.5" spans="1:15">
      <c r="A39" s="9">
        <v>2</v>
      </c>
      <c r="B39" s="9" t="s">
        <v>1067</v>
      </c>
      <c r="C39" s="9">
        <v>7</v>
      </c>
      <c r="D39" s="10">
        <v>494.4</v>
      </c>
      <c r="E39" s="10">
        <v>494.4</v>
      </c>
      <c r="F39" s="10"/>
      <c r="G39" s="10"/>
      <c r="H39" s="10"/>
      <c r="I39" s="11">
        <v>7</v>
      </c>
      <c r="J39" s="26">
        <v>2673</v>
      </c>
      <c r="K39" s="26">
        <v>8500</v>
      </c>
      <c r="L39" s="26">
        <v>7</v>
      </c>
      <c r="M39" s="26">
        <v>460</v>
      </c>
      <c r="N39" s="26">
        <v>1413</v>
      </c>
      <c r="O39" s="9"/>
    </row>
    <row r="40" ht="19" customHeight="1" spans="1:15">
      <c r="A40" s="9">
        <v>3</v>
      </c>
      <c r="B40" s="9" t="s">
        <v>1097</v>
      </c>
      <c r="C40" s="9">
        <v>4</v>
      </c>
      <c r="D40" s="10">
        <v>755</v>
      </c>
      <c r="E40" s="10">
        <v>755</v>
      </c>
      <c r="F40" s="10"/>
      <c r="G40" s="10"/>
      <c r="H40" s="10"/>
      <c r="I40" s="11">
        <v>18</v>
      </c>
      <c r="J40" s="26">
        <v>6574</v>
      </c>
      <c r="K40" s="26">
        <v>15857</v>
      </c>
      <c r="L40" s="26">
        <v>18</v>
      </c>
      <c r="M40" s="26">
        <v>1776</v>
      </c>
      <c r="N40" s="26">
        <v>4731</v>
      </c>
      <c r="O40" s="9"/>
    </row>
    <row r="41" spans="1:15">
      <c r="A41" s="9">
        <v>4</v>
      </c>
      <c r="B41" s="9" t="s">
        <v>1115</v>
      </c>
      <c r="C41" s="9">
        <v>1</v>
      </c>
      <c r="D41" s="15">
        <v>20</v>
      </c>
      <c r="E41" s="15">
        <v>20</v>
      </c>
      <c r="F41" s="15"/>
      <c r="G41" s="15"/>
      <c r="H41" s="15"/>
      <c r="I41" s="13">
        <v>1</v>
      </c>
      <c r="J41" s="13">
        <v>200</v>
      </c>
      <c r="K41" s="13">
        <v>900</v>
      </c>
      <c r="L41" s="13">
        <v>2</v>
      </c>
      <c r="M41" s="13">
        <v>79</v>
      </c>
      <c r="N41" s="13">
        <v>340</v>
      </c>
      <c r="O41" s="9"/>
    </row>
    <row r="42" ht="18" customHeight="1" spans="1:15">
      <c r="A42" s="9">
        <v>5</v>
      </c>
      <c r="B42" s="13" t="s">
        <v>1122</v>
      </c>
      <c r="C42" s="9">
        <v>1</v>
      </c>
      <c r="D42" s="10">
        <v>5.5</v>
      </c>
      <c r="E42" s="10">
        <v>5.5</v>
      </c>
      <c r="F42" s="10"/>
      <c r="G42" s="15"/>
      <c r="H42" s="15"/>
      <c r="I42" s="13">
        <v>1</v>
      </c>
      <c r="J42" s="19">
        <v>279</v>
      </c>
      <c r="K42" s="11">
        <v>889</v>
      </c>
      <c r="L42" s="11">
        <v>1</v>
      </c>
      <c r="M42" s="28">
        <v>24</v>
      </c>
      <c r="N42" s="19">
        <v>86</v>
      </c>
      <c r="O42" s="9"/>
    </row>
    <row r="43" spans="1:15">
      <c r="A43" s="8" t="s">
        <v>376</v>
      </c>
      <c r="B43" s="8" t="s">
        <v>1126</v>
      </c>
      <c r="C43" s="8">
        <f>SUM(C44:C46)</f>
        <v>35</v>
      </c>
      <c r="D43" s="8">
        <f t="shared" ref="D43:N43" si="12">SUM(D44:D46)</f>
        <v>3183</v>
      </c>
      <c r="E43" s="8">
        <f t="shared" si="12"/>
        <v>3183</v>
      </c>
      <c r="F43" s="8"/>
      <c r="G43" s="8"/>
      <c r="H43" s="8"/>
      <c r="I43" s="8">
        <f t="shared" si="12"/>
        <v>68</v>
      </c>
      <c r="J43" s="8">
        <f t="shared" si="12"/>
        <v>46136</v>
      </c>
      <c r="K43" s="8">
        <f t="shared" si="12"/>
        <v>124428</v>
      </c>
      <c r="L43" s="8">
        <f t="shared" si="12"/>
        <v>68</v>
      </c>
      <c r="M43" s="8">
        <f t="shared" si="12"/>
        <v>5982</v>
      </c>
      <c r="N43" s="8">
        <f t="shared" si="12"/>
        <v>16817</v>
      </c>
      <c r="O43" s="8"/>
    </row>
    <row r="44" ht="18" customHeight="1" spans="1:15">
      <c r="A44" s="9">
        <v>1</v>
      </c>
      <c r="B44" s="9" t="s">
        <v>1310</v>
      </c>
      <c r="C44" s="9">
        <v>2</v>
      </c>
      <c r="D44" s="10">
        <v>110</v>
      </c>
      <c r="E44" s="10">
        <v>110</v>
      </c>
      <c r="F44" s="10"/>
      <c r="G44" s="10"/>
      <c r="H44" s="10"/>
      <c r="I44" s="11">
        <v>2</v>
      </c>
      <c r="J44" s="26">
        <v>1011</v>
      </c>
      <c r="K44" s="26">
        <v>3197</v>
      </c>
      <c r="L44" s="26">
        <v>2</v>
      </c>
      <c r="M44" s="26">
        <v>256</v>
      </c>
      <c r="N44" s="26">
        <v>1096</v>
      </c>
      <c r="O44" s="9"/>
    </row>
    <row r="45" spans="1:15">
      <c r="A45" s="9">
        <v>2</v>
      </c>
      <c r="B45" s="9" t="s">
        <v>1136</v>
      </c>
      <c r="C45" s="9">
        <v>2</v>
      </c>
      <c r="D45" s="15">
        <v>20</v>
      </c>
      <c r="E45" s="15">
        <v>20</v>
      </c>
      <c r="F45" s="15"/>
      <c r="G45" s="15"/>
      <c r="H45" s="15"/>
      <c r="I45" s="13">
        <v>2</v>
      </c>
      <c r="J45" s="13">
        <v>1045</v>
      </c>
      <c r="K45" s="13">
        <v>3033</v>
      </c>
      <c r="L45" s="13">
        <v>2</v>
      </c>
      <c r="M45" s="13">
        <v>640</v>
      </c>
      <c r="N45" s="13">
        <v>1928</v>
      </c>
      <c r="O45" s="9"/>
    </row>
    <row r="46" spans="1:15">
      <c r="A46" s="9">
        <v>3</v>
      </c>
      <c r="B46" s="11" t="s">
        <v>1145</v>
      </c>
      <c r="C46" s="9">
        <v>31</v>
      </c>
      <c r="D46" s="15">
        <v>3053</v>
      </c>
      <c r="E46" s="15">
        <v>3053</v>
      </c>
      <c r="F46" s="15"/>
      <c r="G46" s="15"/>
      <c r="H46" s="15"/>
      <c r="I46" s="13">
        <v>64</v>
      </c>
      <c r="J46" s="13">
        <v>44080</v>
      </c>
      <c r="K46" s="13">
        <v>118198</v>
      </c>
      <c r="L46" s="13">
        <v>64</v>
      </c>
      <c r="M46" s="13">
        <v>5086</v>
      </c>
      <c r="N46" s="13">
        <v>13793</v>
      </c>
      <c r="O46" s="9"/>
    </row>
    <row r="47" spans="1:15">
      <c r="A47" s="8" t="s">
        <v>407</v>
      </c>
      <c r="B47" s="8" t="s">
        <v>1258</v>
      </c>
      <c r="C47" s="8">
        <f>SUM(C48:C49)</f>
        <v>3</v>
      </c>
      <c r="D47" s="21">
        <f t="shared" ref="D47:N47" si="13">SUM(D48:D49)</f>
        <v>43</v>
      </c>
      <c r="E47" s="21">
        <f t="shared" si="13"/>
        <v>43</v>
      </c>
      <c r="F47" s="21"/>
      <c r="G47" s="21"/>
      <c r="H47" s="21"/>
      <c r="I47" s="18">
        <f t="shared" si="13"/>
        <v>3</v>
      </c>
      <c r="J47" s="18">
        <f t="shared" si="13"/>
        <v>1043</v>
      </c>
      <c r="K47" s="18">
        <f t="shared" si="13"/>
        <v>3460</v>
      </c>
      <c r="L47" s="18">
        <f t="shared" si="13"/>
        <v>3</v>
      </c>
      <c r="M47" s="18">
        <f t="shared" si="13"/>
        <v>223</v>
      </c>
      <c r="N47" s="18">
        <f t="shared" si="13"/>
        <v>826</v>
      </c>
      <c r="O47" s="9"/>
    </row>
    <row r="48" ht="16" customHeight="1" spans="1:15">
      <c r="A48" s="9">
        <v>1</v>
      </c>
      <c r="B48" s="9" t="s">
        <v>1259</v>
      </c>
      <c r="C48" s="9">
        <v>2</v>
      </c>
      <c r="D48" s="10">
        <v>25</v>
      </c>
      <c r="E48" s="10">
        <v>25</v>
      </c>
      <c r="F48" s="10"/>
      <c r="G48" s="15"/>
      <c r="H48" s="15"/>
      <c r="I48" s="20">
        <v>2</v>
      </c>
      <c r="J48" s="20">
        <v>642</v>
      </c>
      <c r="K48" s="20">
        <v>2120</v>
      </c>
      <c r="L48" s="20">
        <v>2</v>
      </c>
      <c r="M48" s="20">
        <v>101</v>
      </c>
      <c r="N48" s="20">
        <v>366</v>
      </c>
      <c r="O48" s="9"/>
    </row>
    <row r="49" spans="1:15">
      <c r="A49" s="9">
        <v>2</v>
      </c>
      <c r="B49" s="9" t="s">
        <v>1266</v>
      </c>
      <c r="C49" s="9">
        <v>1</v>
      </c>
      <c r="D49" s="15">
        <v>18</v>
      </c>
      <c r="E49" s="15">
        <v>18</v>
      </c>
      <c r="F49" s="15"/>
      <c r="G49" s="15"/>
      <c r="H49" s="15"/>
      <c r="I49" s="13">
        <v>1</v>
      </c>
      <c r="J49" s="13">
        <v>401</v>
      </c>
      <c r="K49" s="13">
        <v>1340</v>
      </c>
      <c r="L49" s="13">
        <v>1</v>
      </c>
      <c r="M49" s="13">
        <v>122</v>
      </c>
      <c r="N49" s="13">
        <v>460</v>
      </c>
      <c r="O49" s="9"/>
    </row>
    <row r="50" ht="18" customHeight="1" spans="1:15">
      <c r="A50" s="8" t="s">
        <v>1271</v>
      </c>
      <c r="B50" s="8" t="s">
        <v>1272</v>
      </c>
      <c r="C50" s="8">
        <f>C51</f>
        <v>3</v>
      </c>
      <c r="D50" s="21">
        <f t="shared" ref="D50:N50" si="14">D51</f>
        <v>273</v>
      </c>
      <c r="E50" s="21">
        <f t="shared" si="14"/>
        <v>273</v>
      </c>
      <c r="F50" s="21"/>
      <c r="G50" s="21"/>
      <c r="H50" s="21"/>
      <c r="I50" s="20">
        <f t="shared" si="14"/>
        <v>13</v>
      </c>
      <c r="J50" s="20">
        <f t="shared" si="14"/>
        <v>1411</v>
      </c>
      <c r="K50" s="20">
        <f t="shared" si="14"/>
        <v>6233</v>
      </c>
      <c r="L50" s="20">
        <f t="shared" si="14"/>
        <v>12</v>
      </c>
      <c r="M50" s="20">
        <f t="shared" si="14"/>
        <v>1411</v>
      </c>
      <c r="N50" s="20">
        <f t="shared" si="14"/>
        <v>6233</v>
      </c>
      <c r="O50" s="8"/>
    </row>
    <row r="51" spans="1:15">
      <c r="A51" s="8" t="s">
        <v>37</v>
      </c>
      <c r="B51" s="8" t="s">
        <v>1272</v>
      </c>
      <c r="C51" s="8">
        <f>SUM(C52:C52)</f>
        <v>3</v>
      </c>
      <c r="D51" s="21">
        <f t="shared" ref="D51:N51" si="15">SUM(D52)</f>
        <v>273</v>
      </c>
      <c r="E51" s="21">
        <f t="shared" si="15"/>
        <v>273</v>
      </c>
      <c r="F51" s="21"/>
      <c r="G51" s="21"/>
      <c r="H51" s="21"/>
      <c r="I51" s="20">
        <f t="shared" si="15"/>
        <v>13</v>
      </c>
      <c r="J51" s="20">
        <f t="shared" si="15"/>
        <v>1411</v>
      </c>
      <c r="K51" s="20">
        <f t="shared" si="15"/>
        <v>6233</v>
      </c>
      <c r="L51" s="20">
        <f t="shared" si="15"/>
        <v>12</v>
      </c>
      <c r="M51" s="20">
        <f t="shared" si="15"/>
        <v>1411</v>
      </c>
      <c r="N51" s="20">
        <f t="shared" si="15"/>
        <v>6233</v>
      </c>
      <c r="O51" s="8"/>
    </row>
    <row r="52" ht="26" customHeight="1" spans="1:15">
      <c r="A52" s="9">
        <v>1</v>
      </c>
      <c r="B52" s="13" t="s">
        <v>1274</v>
      </c>
      <c r="C52" s="9">
        <v>3</v>
      </c>
      <c r="D52" s="15">
        <v>273</v>
      </c>
      <c r="E52" s="15">
        <v>273</v>
      </c>
      <c r="F52" s="15"/>
      <c r="G52" s="15"/>
      <c r="H52" s="15"/>
      <c r="I52" s="13">
        <v>13</v>
      </c>
      <c r="J52" s="13">
        <v>1411</v>
      </c>
      <c r="K52" s="13">
        <v>6233</v>
      </c>
      <c r="L52" s="13">
        <v>12</v>
      </c>
      <c r="M52" s="13">
        <v>1411</v>
      </c>
      <c r="N52" s="13">
        <v>6233</v>
      </c>
      <c r="O52" s="9"/>
    </row>
    <row r="53" ht="22.5" spans="1:15">
      <c r="A53" s="20" t="s">
        <v>1294</v>
      </c>
      <c r="B53" s="20" t="s">
        <v>1295</v>
      </c>
      <c r="C53" s="8">
        <v>1</v>
      </c>
      <c r="D53" s="21">
        <v>10</v>
      </c>
      <c r="E53" s="21">
        <v>10</v>
      </c>
      <c r="F53" s="21"/>
      <c r="G53" s="21"/>
      <c r="H53" s="21"/>
      <c r="I53" s="20">
        <v>1</v>
      </c>
      <c r="J53" s="20">
        <v>717</v>
      </c>
      <c r="K53" s="20">
        <v>2233</v>
      </c>
      <c r="L53" s="20">
        <v>1</v>
      </c>
      <c r="M53" s="20">
        <v>71</v>
      </c>
      <c r="N53" s="20">
        <v>223</v>
      </c>
      <c r="O53" s="8"/>
    </row>
    <row r="54" spans="1:15">
      <c r="A54" s="20" t="s">
        <v>37</v>
      </c>
      <c r="B54" s="20" t="s">
        <v>1296</v>
      </c>
      <c r="C54" s="8">
        <f>C55</f>
        <v>1</v>
      </c>
      <c r="D54" s="21">
        <v>10</v>
      </c>
      <c r="E54" s="21">
        <v>10</v>
      </c>
      <c r="F54" s="21"/>
      <c r="G54" s="21"/>
      <c r="H54" s="21"/>
      <c r="I54" s="20">
        <v>1</v>
      </c>
      <c r="J54" s="20">
        <v>717</v>
      </c>
      <c r="K54" s="20">
        <v>2233</v>
      </c>
      <c r="L54" s="20">
        <v>1</v>
      </c>
      <c r="M54" s="20">
        <v>71</v>
      </c>
      <c r="N54" s="20">
        <v>223</v>
      </c>
      <c r="O54" s="8"/>
    </row>
    <row r="55" spans="1:15">
      <c r="A55" s="29" t="s">
        <v>1311</v>
      </c>
      <c r="B55" s="13" t="s">
        <v>1297</v>
      </c>
      <c r="C55" s="9">
        <v>1</v>
      </c>
      <c r="D55" s="15">
        <v>10</v>
      </c>
      <c r="E55" s="15">
        <v>10</v>
      </c>
      <c r="F55" s="15"/>
      <c r="G55" s="15"/>
      <c r="H55" s="15"/>
      <c r="I55" s="13">
        <v>1</v>
      </c>
      <c r="J55" s="13">
        <v>717</v>
      </c>
      <c r="K55" s="13">
        <v>2233</v>
      </c>
      <c r="L55" s="13">
        <v>1</v>
      </c>
      <c r="M55" s="13">
        <v>71</v>
      </c>
      <c r="N55" s="13">
        <v>223</v>
      </c>
      <c r="O55" s="9"/>
    </row>
    <row r="56" spans="1:15">
      <c r="A56" s="20" t="s">
        <v>1298</v>
      </c>
      <c r="B56" s="30" t="s">
        <v>1299</v>
      </c>
      <c r="C56" s="31">
        <v>2</v>
      </c>
      <c r="D56" s="31">
        <v>720</v>
      </c>
      <c r="E56" s="31">
        <v>720</v>
      </c>
      <c r="F56" s="32"/>
      <c r="G56" s="32"/>
      <c r="H56" s="32"/>
      <c r="I56" s="20">
        <v>230</v>
      </c>
      <c r="J56" s="20">
        <v>230</v>
      </c>
      <c r="K56" s="20">
        <v>2333</v>
      </c>
      <c r="L56" s="20">
        <v>230</v>
      </c>
      <c r="M56" s="20">
        <v>230</v>
      </c>
      <c r="N56" s="20">
        <v>2333</v>
      </c>
      <c r="O56" s="32"/>
    </row>
    <row r="57" spans="1:15">
      <c r="A57" s="20" t="s">
        <v>37</v>
      </c>
      <c r="B57" s="20" t="s">
        <v>1300</v>
      </c>
      <c r="C57" s="33">
        <v>2</v>
      </c>
      <c r="D57" s="33">
        <v>720</v>
      </c>
      <c r="E57" s="33">
        <v>720</v>
      </c>
      <c r="F57" s="34"/>
      <c r="G57" s="34"/>
      <c r="H57" s="34"/>
      <c r="I57" s="20">
        <v>230</v>
      </c>
      <c r="J57" s="20">
        <v>230</v>
      </c>
      <c r="K57" s="20">
        <v>2333</v>
      </c>
      <c r="L57" s="20">
        <v>230</v>
      </c>
      <c r="M57" s="20">
        <v>230</v>
      </c>
      <c r="N57" s="20">
        <v>2333</v>
      </c>
      <c r="O57" s="34"/>
    </row>
    <row r="58" ht="33.75" spans="1:15">
      <c r="A58" s="29" t="s">
        <v>1311</v>
      </c>
      <c r="B58" s="13" t="s">
        <v>1301</v>
      </c>
      <c r="C58" s="13">
        <v>2</v>
      </c>
      <c r="D58" s="13">
        <v>720</v>
      </c>
      <c r="E58" s="35">
        <v>720</v>
      </c>
      <c r="F58" s="34"/>
      <c r="G58" s="34"/>
      <c r="H58" s="34"/>
      <c r="I58" s="13">
        <v>230</v>
      </c>
      <c r="J58" s="13">
        <v>230</v>
      </c>
      <c r="K58" s="13">
        <v>2333</v>
      </c>
      <c r="L58" s="13">
        <v>230</v>
      </c>
      <c r="M58" s="13">
        <v>230</v>
      </c>
      <c r="N58" s="13">
        <v>2333</v>
      </c>
      <c r="O58" s="34"/>
    </row>
  </sheetData>
  <mergeCells count="13">
    <mergeCell ref="A1:O1"/>
    <mergeCell ref="D2:H2"/>
    <mergeCell ref="I2:N2"/>
    <mergeCell ref="E3:H3"/>
    <mergeCell ref="L3:N3"/>
    <mergeCell ref="A2:A4"/>
    <mergeCell ref="B2:B4"/>
    <mergeCell ref="C2:C4"/>
    <mergeCell ref="D3:D4"/>
    <mergeCell ref="I3:I4"/>
    <mergeCell ref="J3:J4"/>
    <mergeCell ref="K3:K4"/>
    <mergeCell ref="O2:O4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2016-12-03T16:54:00Z</dcterms:created>
  <dcterms:modified xsi:type="dcterms:W3CDTF">2025-12-16T04:53:05Z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29A2C604F866F7E65B3104694E25DD60_43</vt:lpwstr>
  </property>
  <property fmtid="{D5CDD505-2E9C-101B-9397-08002B2CF9AE}" pid="4" name="KSORubyTemplateID" linkTarget="0">
    <vt:lpwstr>11</vt:lpwstr>
  </property>
  <property fmtid="{D5CDD505-2E9C-101B-9397-08002B2CF9AE}" pid="5" name="CalculationRule">
    <vt:i4>0</vt:i4>
  </property>
</Properties>
</file>